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Z:\EECC\02. MODELOS\11. Adendas\"/>
    </mc:Choice>
  </mc:AlternateContent>
  <xr:revisionPtr revIDLastSave="0" documentId="13_ncr:1_{DF324EBD-974D-4F01-A8DB-6DAE00BDA556}" xr6:coauthVersionLast="47" xr6:coauthVersionMax="47" xr10:uidLastSave="{00000000-0000-0000-0000-000000000000}"/>
  <bookViews>
    <workbookView xWindow="14325" yWindow="-16320" windowWidth="29040" windowHeight="15720" xr2:uid="{00000000-000D-0000-FFFF-FFFF00000000}"/>
  </bookViews>
  <sheets>
    <sheet name="Economic Report" sheetId="5" r:id="rId1"/>
    <sheet name="Visits" sheetId="8" r:id="rId2"/>
  </sheets>
  <externalReferences>
    <externalReference r:id="rId3"/>
  </externalReferences>
  <definedNames>
    <definedName name="Actividades">[1]CATALOGO!$B$2:$B$999999</definedName>
    <definedName name="_xlnm.Print_Area" localSheetId="0">'Economic Report'!$A$1:$I$65</definedName>
    <definedName name="SiNo">[1]CATALOGO!$C$2:$C$3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6" i="8" l="1"/>
  <c r="E63" i="5"/>
  <c r="G10" i="5"/>
  <c r="F63" i="5" s="1"/>
  <c r="G63" i="5" s="1"/>
  <c r="G59" i="5"/>
  <c r="G58" i="5"/>
  <c r="G57" i="5"/>
  <c r="G56" i="5"/>
  <c r="G54" i="5"/>
  <c r="G53" i="5"/>
  <c r="G50" i="5"/>
  <c r="G49" i="5"/>
  <c r="G48" i="5"/>
  <c r="G47" i="5" s="1"/>
  <c r="H47" i="5" s="1"/>
  <c r="G46" i="5"/>
  <c r="G45" i="5"/>
  <c r="G44" i="5"/>
  <c r="G42" i="5"/>
  <c r="G41" i="5"/>
  <c r="G40" i="5"/>
  <c r="H40" i="5" s="1"/>
  <c r="G39" i="5"/>
  <c r="G38" i="5"/>
  <c r="G37" i="5"/>
  <c r="G34" i="5"/>
  <c r="G33" i="5"/>
  <c r="G32" i="5"/>
  <c r="G31" i="5" s="1"/>
  <c r="H31" i="5" s="1"/>
  <c r="G30" i="5"/>
  <c r="G29" i="5"/>
  <c r="G28" i="5"/>
  <c r="G27" i="5" s="1"/>
  <c r="H27" i="5" s="1"/>
  <c r="G26" i="5"/>
  <c r="G25" i="5"/>
  <c r="G24" i="5"/>
  <c r="G23" i="5" s="1"/>
  <c r="H23" i="5" s="1"/>
  <c r="G20" i="5"/>
  <c r="H20" i="5" s="1"/>
  <c r="G19" i="5"/>
  <c r="G18" i="5"/>
  <c r="G17" i="5"/>
  <c r="G16" i="5" s="1"/>
  <c r="H13" i="5"/>
  <c r="I13" i="5" s="1"/>
  <c r="G55" i="5" l="1"/>
  <c r="H55" i="5" s="1"/>
  <c r="G52" i="5"/>
  <c r="H52" i="5" s="1"/>
  <c r="G36" i="5"/>
  <c r="H36" i="5" s="1"/>
  <c r="G43" i="5"/>
  <c r="H43" i="5" s="1"/>
  <c r="G14" i="5"/>
  <c r="J13" i="5" s="1"/>
  <c r="H16" i="5"/>
  <c r="G15" i="5"/>
  <c r="G60" i="5"/>
  <c r="J60" i="5" s="1"/>
  <c r="G51" i="5"/>
  <c r="H51" i="5" l="1"/>
  <c r="I51" i="5" s="1"/>
  <c r="J51" i="5"/>
  <c r="G35" i="5"/>
  <c r="G64" i="5"/>
  <c r="H64" i="5" s="1"/>
  <c r="H14" i="5"/>
  <c r="I14" i="5" s="1"/>
  <c r="H60" i="5"/>
  <c r="I60" i="5" s="1"/>
  <c r="H15" i="5"/>
  <c r="I15" i="5" s="1"/>
  <c r="H35" i="5"/>
  <c r="I35" i="5" s="1"/>
  <c r="I64" i="5" l="1"/>
</calcChain>
</file>

<file path=xl/sharedStrings.xml><?xml version="1.0" encoding="utf-8"?>
<sst xmlns="http://schemas.openxmlformats.org/spreadsheetml/2006/main" count="157" uniqueCount="98">
  <si>
    <t>SUBTOTAL</t>
  </si>
  <si>
    <t>TOTAL</t>
  </si>
  <si>
    <t>COMENTARIOS DE LA UD. CONTRATACIÓN DE EE.CC</t>
  </si>
  <si>
    <t>Este apartado será rellenado por la Fundación Gestora</t>
  </si>
  <si>
    <r>
      <t xml:space="preserve">El Promotor debe completar la columna de </t>
    </r>
    <r>
      <rPr>
        <b/>
        <sz val="10"/>
        <color theme="1"/>
        <rFont val="Arial"/>
        <family val="2"/>
      </rPr>
      <t>"COSTE TOTAL PROMOTOR (CS+CD) €"</t>
    </r>
    <r>
      <rPr>
        <sz val="10"/>
        <color theme="1"/>
        <rFont val="Arial"/>
        <family val="2"/>
      </rPr>
      <t xml:space="preserve"> con el importe del procedimiento. La Fundación rellenará las columnas de "COSTE DEL SERVICIO (CS) €" y "COSTES DIRECTOS EXTRAORDINARIOS (CD) €"</t>
    </r>
  </si>
  <si>
    <t xml:space="preserve">CENTRE:  </t>
  </si>
  <si>
    <t>MANAGING BODY: FIMABIS</t>
  </si>
  <si>
    <t>SPONSOR:</t>
  </si>
  <si>
    <t>REPRESENTATIVE OF THE SPONSOR:</t>
  </si>
  <si>
    <t>PRINCIPAL INVESTIGATOR:</t>
  </si>
  <si>
    <t>CLINICAL MANAGEMENT UNIT/DEPARTMENT:</t>
  </si>
  <si>
    <t>PROTOCOL CODE SPONSOR NO:</t>
  </si>
  <si>
    <t>EUDRACT NUMBER:</t>
  </si>
  <si>
    <t>Predicted nº of subjects:</t>
  </si>
  <si>
    <t>Cost per participant:</t>
  </si>
  <si>
    <t>CONCEPT</t>
  </si>
  <si>
    <t>Nº UNIT</t>
  </si>
  <si>
    <t>UNIT COST</t>
  </si>
  <si>
    <t>VAT</t>
  </si>
  <si>
    <t>I. ADMINISTRATIVE MANAGEMENT</t>
  </si>
  <si>
    <t>III.1 DIRECT EXTRAORDINARY CENTRE COSTS</t>
  </si>
  <si>
    <t>A. Complementary analysis and evaluations</t>
  </si>
  <si>
    <t>(nº. of tests x no. of subjects)</t>
  </si>
  <si>
    <t>B. Hospital stays</t>
  </si>
  <si>
    <t>C. Consultations</t>
  </si>
  <si>
    <t>D. Purchase of apparatus and equipment</t>
  </si>
  <si>
    <t>E. Others (detailed below)</t>
  </si>
  <si>
    <t>III.2 DIRECT EXTRAORDINARY COSTS CAUSED TO PARTICIPANTS</t>
  </si>
  <si>
    <t>A. Refund post-extraordinary expense</t>
  </si>
  <si>
    <t>B. Losses in productivity</t>
  </si>
  <si>
    <t>C. Others (detailed below)</t>
  </si>
  <si>
    <t>D. Participant compensations</t>
  </si>
  <si>
    <t>IV.  INVESTIGATIVE TEAM COMPENSATION (excluding I and III)</t>
  </si>
  <si>
    <t>II. INDIRECT COSTS (excluding I and III)</t>
  </si>
  <si>
    <t>A. Principal investigator compensation</t>
  </si>
  <si>
    <t>B. Collaborating investigator compensation</t>
  </si>
  <si>
    <t>V. PROMOTION Research, Development and Innovation (excluding I and III)</t>
  </si>
  <si>
    <t>A. Compensation Research, Development and Innovation, Clinical Management Unit Principal Investigators</t>
  </si>
  <si>
    <t>B. Compensation Research, Development and Innovation, Clinical Management Unit Collaborating Investigators</t>
  </si>
  <si>
    <t>Nº. OF SUBJECTS</t>
  </si>
  <si>
    <t>MOUNT/SUBJECT</t>
  </si>
  <si>
    <t>CLINICAL TRIAL / STUDY TOTAL</t>
  </si>
  <si>
    <t>The sponsor and the managing body hereby declare that they are certain of the details contained in this document, verifying that they have stated all of the extraordinary costs caused as a consequence of the clinical trial and to all the persons that will collaborate in its completion and they are responsible for their evaluation.
This economic report complies with the stipulations of Royal Decree 1090/2015 of 4 December, which regulates clinical trial with medicinal products, Research Ethics Committees for medicinal products and the Spanish Register of Clinical Studies. 
Likewise, the parties hereby state that the specific amounts and other concepts, including the indirect and administrative costs are specified in the contract. 
The sponsor states that the payable amount covers the expenses generated by the trial in the centre and that said amounts may vary according to the centre. 
The sponsor will provide the medicinal products under investigation free of charge, except when a different supply system is agreed, in accordance with the provisions of the contract and guarantees that the subject’s participation in the trial will not suppose an additional cost to that which would have been caused by usual practice. In contrary circumstances, these should be justified below.</t>
  </si>
  <si>
    <t>Trial Code ______________</t>
  </si>
  <si>
    <t>TYPE</t>
  </si>
  <si>
    <t>DESCRIPTION</t>
  </si>
  <si>
    <t xml:space="preserve">Nº SUBJECTS ESTIMATES </t>
  </si>
  <si>
    <t>UNIT COST €</t>
  </si>
  <si>
    <t>TOTAL COST €</t>
  </si>
  <si>
    <t>PLANNING DAYS Visit/Cycle</t>
  </si>
  <si>
    <t>WINDOW (Where applicable)</t>
  </si>
  <si>
    <t>INVOICEABLE (yes/no)</t>
  </si>
  <si>
    <t>Breakdown of visit payments ARM A</t>
  </si>
  <si>
    <t>Breakdown of visit payments ARM B</t>
  </si>
  <si>
    <t>Selection Visit</t>
  </si>
  <si>
    <t>Visit/Cycle</t>
  </si>
  <si>
    <t>End of the study</t>
  </si>
  <si>
    <t>Cost per participant (subject)</t>
  </si>
  <si>
    <t>Other visits ARM A</t>
  </si>
  <si>
    <t>Other visits ARM B</t>
  </si>
  <si>
    <t>Screening failures (indicate the SF/randomized patient ratio that will be paid)</t>
  </si>
  <si>
    <t>Follow-up visits</t>
  </si>
  <si>
    <t>Survival visits</t>
  </si>
  <si>
    <t>Unscheduled visits</t>
  </si>
  <si>
    <t>Follow-up telephone contact</t>
  </si>
  <si>
    <t>yes</t>
  </si>
  <si>
    <t>SERVICE</t>
  </si>
  <si>
    <t xml:space="preserve">SERVICE COST (CS) € </t>
  </si>
  <si>
    <t>EXTRAORDINARY DIRECT COSTS (CD) €</t>
  </si>
  <si>
    <t xml:space="preserve">TOTAL SPONSOR COST (CS+CD) € </t>
  </si>
  <si>
    <t xml:space="preserve">NOTES FOR BILLING </t>
  </si>
  <si>
    <t>Other trial costs</t>
  </si>
  <si>
    <t xml:space="preserve">Extraordinary Direct Costs (DC) - Information for the site.
</t>
  </si>
  <si>
    <t>Total other trials costs</t>
  </si>
  <si>
    <t>Total Extraordinary Direct Costs</t>
  </si>
  <si>
    <t>Invoicing</t>
  </si>
  <si>
    <t>Invoices will be issued to</t>
  </si>
  <si>
    <t xml:space="preserve">Name: </t>
  </si>
  <si>
    <t xml:space="preserve">CIF/VAT: </t>
  </si>
  <si>
    <t>Address:</t>
  </si>
  <si>
    <t xml:space="preserve">PO and/or reference: </t>
  </si>
  <si>
    <t>And will be sent to</t>
  </si>
  <si>
    <t xml:space="preserve">Address: </t>
  </si>
  <si>
    <t xml:space="preserve">E-mail address: </t>
  </si>
  <si>
    <t>Sponsor Contact Information:</t>
  </si>
  <si>
    <t>Name:</t>
  </si>
  <si>
    <t>Email:</t>
  </si>
  <si>
    <t>ANNEX I: ECONOMIC REPORT FOR THE CLINICAL TRIAL</t>
  </si>
  <si>
    <t>ANNEX II</t>
  </si>
  <si>
    <t>BREAKDOWN OF PAYMENTS BY VISIT</t>
  </si>
  <si>
    <t>Retention of the Study Master File</t>
  </si>
  <si>
    <t>Managing Entity</t>
  </si>
  <si>
    <t>Single payment upon completion of the study. Fee for the retention of the archive for a period longer than that required by the applicable regulations.</t>
  </si>
  <si>
    <t>Compensation / Incentives for the Research Team</t>
  </si>
  <si>
    <t>Early Termination / End of the Trials</t>
  </si>
  <si>
    <t>Other*</t>
  </si>
  <si>
    <r>
      <rPr>
        <b/>
        <sz val="10"/>
        <color theme="1"/>
        <rFont val="Arial"/>
        <family val="2"/>
      </rPr>
      <t>NOTES:</t>
    </r>
    <r>
      <rPr>
        <sz val="10"/>
        <color theme="1"/>
        <rFont val="Arial"/>
        <family val="2"/>
      </rPr>
      <t xml:space="preserve">
1. The corresponding percentages as established by the economic report will be applied to all the amounts included in other costs of the trial. 
2. The Breakdown of the economic report should be reflected in the complete protocol flowchart, including the extraordinary tests and those other additional costs that are necessary for the development of the study.  </t>
    </r>
  </si>
  <si>
    <t>Pharmacy 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</si>
</sst>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0.00\ &quot;€&quot;_-;\-* #,##0.00\ &quot;€&quot;_-;_-* &quot;-&quot;??\ &quot;€&quot;_-;_-@_-"/>
  </numFmts>
  <fonts count="20" x14ac:knownFonts="1">
    <font>
      <sz val="11"/>
      <color theme="1"/>
      <name val="Calibri"/>
      <family val="2"/>
      <scheme val="minor"/>
    </font>
    <font>
      <b/>
      <sz val="15"/>
      <color theme="3"/>
      <name val="Calibri"/>
      <family val="2"/>
      <scheme val="minor"/>
    </font>
    <font>
      <sz val="11"/>
      <color rgb="FF006100"/>
      <name val="Calibri"/>
      <family val="2"/>
      <scheme val="minor"/>
    </font>
    <font>
      <b/>
      <sz val="10"/>
      <name val="Arial"/>
      <family val="2"/>
    </font>
    <font>
      <sz val="10"/>
      <name val="Arial"/>
      <family val="2"/>
    </font>
    <font>
      <sz val="10"/>
      <name val="Arial"/>
      <family val="2"/>
    </font>
    <font>
      <sz val="11"/>
      <color theme="1"/>
      <name val="Calibri"/>
      <family val="2"/>
      <scheme val="minor"/>
    </font>
    <font>
      <sz val="10"/>
      <color rgb="FF000000"/>
      <name val="Arial"/>
      <family val="2"/>
    </font>
    <font>
      <sz val="10"/>
      <color theme="1"/>
      <name val="Arial"/>
      <family val="2"/>
    </font>
    <font>
      <sz val="11"/>
      <color theme="0"/>
      <name val="Calibri"/>
      <family val="2"/>
      <scheme val="minor"/>
    </font>
    <font>
      <b/>
      <i/>
      <sz val="10"/>
      <name val="Arial"/>
      <family val="2"/>
    </font>
    <font>
      <i/>
      <sz val="10"/>
      <name val="Arial"/>
      <family val="2"/>
    </font>
    <font>
      <b/>
      <sz val="10"/>
      <color rgb="FF00000A"/>
      <name val="Arial"/>
      <family val="2"/>
    </font>
    <font>
      <b/>
      <sz val="10"/>
      <color theme="0"/>
      <name val="Arial"/>
      <family val="2"/>
    </font>
    <font>
      <sz val="10"/>
      <color rgb="FF00000A"/>
      <name val="Arial"/>
      <family val="2"/>
    </font>
    <font>
      <b/>
      <sz val="10"/>
      <color theme="1"/>
      <name val="Arial"/>
      <family val="2"/>
    </font>
    <font>
      <sz val="9"/>
      <name val="Arial"/>
      <family val="2"/>
    </font>
    <font>
      <b/>
      <sz val="9"/>
      <name val="Arial"/>
      <family val="2"/>
    </font>
    <font>
      <b/>
      <i/>
      <sz val="10"/>
      <name val="Trebuchet MS"/>
      <family val="2"/>
    </font>
    <font>
      <b/>
      <sz val="10"/>
      <name val="Trebuchet MS"/>
      <family val="2"/>
    </font>
  </fonts>
  <fills count="11">
    <fill>
      <patternFill patternType="none"/>
    </fill>
    <fill>
      <patternFill patternType="gray125"/>
    </fill>
    <fill>
      <patternFill patternType="solid">
        <fgColor rgb="FFC6EFCE"/>
      </patternFill>
    </fill>
    <fill>
      <patternFill patternType="solid">
        <fgColor theme="0" tint="-0.14999847407452621"/>
        <bgColor indexed="64"/>
      </patternFill>
    </fill>
    <fill>
      <patternFill patternType="solid">
        <fgColor indexed="42"/>
        <bgColor indexed="64"/>
      </patternFill>
    </fill>
    <fill>
      <patternFill patternType="solid">
        <fgColor indexed="43"/>
        <bgColor indexed="64"/>
      </patternFill>
    </fill>
    <fill>
      <patternFill patternType="solid">
        <fgColor indexed="41"/>
        <bgColor indexed="64"/>
      </patternFill>
    </fill>
    <fill>
      <patternFill patternType="gray0625">
        <bgColor indexed="42"/>
      </patternFill>
    </fill>
    <fill>
      <patternFill patternType="solid">
        <fgColor rgb="FFE6F5EB"/>
        <bgColor indexed="64"/>
      </patternFill>
    </fill>
    <fill>
      <patternFill patternType="solid">
        <fgColor theme="4"/>
      </patternFill>
    </fill>
    <fill>
      <patternFill patternType="solid">
        <fgColor theme="4" tint="0.79998168889431442"/>
        <bgColor indexed="65"/>
      </patternFill>
    </fill>
  </fills>
  <borders count="61">
    <border>
      <left/>
      <right/>
      <top/>
      <bottom/>
      <diagonal/>
    </border>
    <border>
      <left/>
      <right/>
      <top/>
      <bottom style="thick">
        <color theme="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style="medium">
        <color indexed="64"/>
      </top>
      <bottom style="medium">
        <color indexed="64"/>
      </bottom>
      <diagonal/>
    </border>
    <border>
      <left/>
      <right/>
      <top style="medium">
        <color indexed="64"/>
      </top>
      <bottom style="medium">
        <color indexed="64"/>
      </bottom>
      <diagonal/>
    </border>
    <border>
      <left/>
      <right style="thick">
        <color indexed="64"/>
      </right>
      <top style="medium">
        <color indexed="64"/>
      </top>
      <bottom style="medium">
        <color indexed="64"/>
      </bottom>
      <diagonal/>
    </border>
    <border>
      <left style="thick">
        <color indexed="64"/>
      </left>
      <right/>
      <top style="medium">
        <color indexed="64"/>
      </top>
      <bottom style="thin">
        <color indexed="64"/>
      </bottom>
      <diagonal/>
    </border>
    <border>
      <left/>
      <right/>
      <top style="medium">
        <color indexed="64"/>
      </top>
      <bottom style="thin">
        <color indexed="64"/>
      </bottom>
      <diagonal/>
    </border>
    <border>
      <left/>
      <right style="thick">
        <color indexed="64"/>
      </right>
      <top style="medium">
        <color indexed="64"/>
      </top>
      <bottom style="thin">
        <color indexed="64"/>
      </bottom>
      <diagonal/>
    </border>
    <border>
      <left style="thick">
        <color indexed="64"/>
      </left>
      <right/>
      <top style="thin">
        <color indexed="64"/>
      </top>
      <bottom style="thin">
        <color indexed="64"/>
      </bottom>
      <diagonal/>
    </border>
    <border>
      <left/>
      <right/>
      <top style="thin">
        <color indexed="64"/>
      </top>
      <bottom style="thin">
        <color indexed="64"/>
      </bottom>
      <diagonal/>
    </border>
    <border>
      <left/>
      <right style="thick">
        <color indexed="64"/>
      </right>
      <top style="thin">
        <color indexed="64"/>
      </top>
      <bottom style="thin">
        <color indexed="64"/>
      </bottom>
      <diagonal/>
    </border>
    <border>
      <left style="thick">
        <color indexed="64"/>
      </left>
      <right/>
      <top style="medium">
        <color indexed="64"/>
      </top>
      <bottom/>
      <diagonal/>
    </border>
    <border>
      <left/>
      <right/>
      <top style="medium">
        <color indexed="64"/>
      </top>
      <bottom/>
      <diagonal/>
    </border>
    <border>
      <left/>
      <right style="thick">
        <color indexed="64"/>
      </right>
      <top style="medium">
        <color indexed="64"/>
      </top>
      <bottom/>
      <diagonal/>
    </border>
    <border>
      <left style="thick">
        <color indexed="64"/>
      </left>
      <right/>
      <top style="thin">
        <color indexed="64"/>
      </top>
      <bottom style="medium">
        <color indexed="64"/>
      </bottom>
      <diagonal/>
    </border>
    <border>
      <left/>
      <right/>
      <top style="thin">
        <color indexed="64"/>
      </top>
      <bottom style="medium">
        <color indexed="64"/>
      </bottom>
      <diagonal/>
    </border>
    <border>
      <left/>
      <right style="thick">
        <color indexed="64"/>
      </right>
      <top style="thin">
        <color indexed="64"/>
      </top>
      <bottom style="medium">
        <color indexed="64"/>
      </bottom>
      <diagonal/>
    </border>
    <border>
      <left style="thick">
        <color indexed="64"/>
      </left>
      <right/>
      <top/>
      <bottom/>
      <diagonal/>
    </border>
    <border>
      <left/>
      <right style="thick">
        <color indexed="64"/>
      </right>
      <top/>
      <bottom/>
      <diagonal/>
    </border>
    <border>
      <left style="thick">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top style="medium">
        <color indexed="64"/>
      </top>
      <bottom style="medium">
        <color indexed="64"/>
      </bottom>
      <diagonal/>
    </border>
    <border>
      <left style="thin">
        <color indexed="64"/>
      </left>
      <right style="thick">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64"/>
      </left>
      <right style="medium">
        <color indexed="64"/>
      </right>
      <top style="medium">
        <color indexed="64"/>
      </top>
      <bottom style="medium">
        <color indexed="64"/>
      </bottom>
      <diagonal/>
    </border>
    <border>
      <left style="thick">
        <color indexed="64"/>
      </left>
      <right style="thin">
        <color indexed="64"/>
      </right>
      <top style="medium">
        <color indexed="64"/>
      </top>
      <bottom/>
      <diagonal/>
    </border>
    <border>
      <left style="double">
        <color indexed="64"/>
      </left>
      <right style="medium">
        <color indexed="64"/>
      </right>
      <top style="medium">
        <color indexed="64"/>
      </top>
      <bottom/>
      <diagonal/>
    </border>
    <border>
      <left style="medium">
        <color indexed="64"/>
      </left>
      <right style="thick">
        <color indexed="64"/>
      </right>
      <top style="medium">
        <color indexed="64"/>
      </top>
      <bottom style="medium">
        <color indexed="64"/>
      </bottom>
      <diagonal/>
    </border>
    <border>
      <left/>
      <right style="double">
        <color indexed="64"/>
      </right>
      <top style="medium">
        <color indexed="64"/>
      </top>
      <bottom style="medium">
        <color indexed="64"/>
      </bottom>
      <diagonal/>
    </border>
    <border>
      <left style="double">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ck">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double">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ck">
        <color indexed="64"/>
      </left>
      <right/>
      <top style="thin">
        <color indexed="64"/>
      </top>
      <bottom/>
      <diagonal/>
    </border>
    <border>
      <left/>
      <right/>
      <top style="thin">
        <color indexed="64"/>
      </top>
      <bottom/>
      <diagonal/>
    </border>
    <border>
      <left style="medium">
        <color indexed="64"/>
      </left>
      <right style="medium">
        <color indexed="64"/>
      </right>
      <top style="medium">
        <color indexed="64"/>
      </top>
      <bottom/>
      <diagonal/>
    </border>
    <border>
      <left/>
      <right style="thin">
        <color indexed="64"/>
      </right>
      <top/>
      <bottom/>
      <diagonal/>
    </border>
    <border diagonalUp="1" diagonalDown="1">
      <left style="thin">
        <color indexed="64"/>
      </left>
      <right style="thin">
        <color indexed="64"/>
      </right>
      <top style="thin">
        <color indexed="64"/>
      </top>
      <bottom style="thin">
        <color indexed="64"/>
      </bottom>
      <diagonal style="thin">
        <color indexed="64"/>
      </diagonal>
    </border>
  </borders>
  <cellStyleXfs count="11">
    <xf numFmtId="0" fontId="0" fillId="0" borderId="0"/>
    <xf numFmtId="0" fontId="2" fillId="2" borderId="0" applyNumberFormat="0" applyBorder="0" applyAlignment="0" applyProtection="0"/>
    <xf numFmtId="0" fontId="1" fillId="0" borderId="1" applyNumberFormat="0" applyFill="0" applyAlignment="0" applyProtection="0"/>
    <xf numFmtId="0" fontId="5" fillId="0" borderId="0"/>
    <xf numFmtId="0" fontId="4" fillId="0" borderId="0"/>
    <xf numFmtId="0" fontId="4" fillId="0" borderId="0"/>
    <xf numFmtId="44" fontId="6" fillId="0" borderId="0" applyFont="0" applyFill="0" applyBorder="0" applyAlignment="0" applyProtection="0"/>
    <xf numFmtId="0" fontId="9" fillId="9" borderId="0" applyNumberFormat="0" applyBorder="0" applyAlignment="0" applyProtection="0"/>
    <xf numFmtId="0" fontId="6" fillId="10" borderId="0" applyNumberFormat="0" applyBorder="0" applyAlignment="0" applyProtection="0"/>
    <xf numFmtId="0" fontId="4" fillId="0" borderId="0"/>
    <xf numFmtId="44" fontId="6" fillId="0" borderId="0" applyFont="0" applyFill="0" applyBorder="0" applyAlignment="0" applyProtection="0"/>
  </cellStyleXfs>
  <cellXfs count="208">
    <xf numFmtId="0" fontId="0" fillId="0" borderId="0" xfId="0"/>
    <xf numFmtId="0" fontId="4" fillId="0" borderId="2" xfId="0" applyFont="1" applyBorder="1" applyAlignment="1">
      <alignment vertical="top" wrapText="1"/>
    </xf>
    <xf numFmtId="0" fontId="3" fillId="3" borderId="2" xfId="0" applyFont="1" applyFill="1" applyBorder="1" applyAlignment="1">
      <alignment vertical="top" wrapText="1"/>
    </xf>
    <xf numFmtId="0" fontId="4" fillId="3" borderId="2" xfId="0" applyFont="1" applyFill="1" applyBorder="1" applyAlignment="1">
      <alignment vertical="top" wrapText="1"/>
    </xf>
    <xf numFmtId="0" fontId="4" fillId="8" borderId="2" xfId="0" applyFont="1" applyFill="1" applyBorder="1" applyAlignment="1">
      <alignment vertical="top" wrapText="1"/>
    </xf>
    <xf numFmtId="0" fontId="4" fillId="8" borderId="2" xfId="0" applyFont="1" applyFill="1" applyBorder="1" applyAlignment="1">
      <alignment vertical="center" wrapText="1"/>
    </xf>
    <xf numFmtId="0" fontId="7" fillId="8" borderId="2" xfId="0" applyFont="1" applyFill="1" applyBorder="1" applyAlignment="1">
      <alignment horizontal="center" vertical="center" wrapText="1"/>
    </xf>
    <xf numFmtId="0" fontId="7" fillId="8" borderId="2" xfId="0" applyFont="1" applyFill="1" applyBorder="1" applyAlignment="1">
      <alignment vertical="center" wrapText="1"/>
    </xf>
    <xf numFmtId="44" fontId="8" fillId="0" borderId="2" xfId="6" applyFont="1" applyBorder="1" applyAlignment="1">
      <alignment vertical="center" wrapText="1"/>
    </xf>
    <xf numFmtId="0" fontId="3" fillId="3" borderId="5" xfId="0" applyFont="1" applyFill="1" applyBorder="1" applyAlignment="1">
      <alignment vertical="top" wrapText="1"/>
    </xf>
    <xf numFmtId="0" fontId="4" fillId="3" borderId="5" xfId="0" applyFont="1" applyFill="1" applyBorder="1" applyAlignment="1">
      <alignment vertical="top" wrapText="1"/>
    </xf>
    <xf numFmtId="0" fontId="4" fillId="3" borderId="3" xfId="0" applyFont="1" applyFill="1" applyBorder="1" applyAlignment="1">
      <alignment vertical="top" wrapText="1"/>
    </xf>
    <xf numFmtId="44" fontId="4" fillId="8" borderId="2" xfId="6" applyFont="1" applyFill="1" applyBorder="1" applyAlignment="1">
      <alignment vertical="top" wrapText="1"/>
    </xf>
    <xf numFmtId="44" fontId="4" fillId="0" borderId="2" xfId="6" applyFont="1" applyBorder="1" applyAlignment="1">
      <alignment vertical="top" wrapText="1"/>
    </xf>
    <xf numFmtId="0" fontId="4" fillId="8" borderId="2" xfId="0" applyFont="1" applyFill="1" applyBorder="1" applyAlignment="1">
      <alignment horizontal="center" vertical="top" wrapText="1"/>
    </xf>
    <xf numFmtId="0" fontId="4" fillId="0" borderId="2" xfId="0" applyFont="1" applyBorder="1" applyAlignment="1">
      <alignment horizontal="center" vertical="top" wrapText="1"/>
    </xf>
    <xf numFmtId="0" fontId="4" fillId="3" borderId="51" xfId="0" applyFont="1" applyFill="1" applyBorder="1" applyAlignment="1">
      <alignment vertical="top" wrapText="1"/>
    </xf>
    <xf numFmtId="0" fontId="4" fillId="3" borderId="53" xfId="0" applyFont="1" applyFill="1" applyBorder="1" applyAlignment="1">
      <alignment vertical="top" wrapText="1"/>
    </xf>
    <xf numFmtId="0" fontId="4" fillId="3" borderId="45" xfId="0" applyFont="1" applyFill="1" applyBorder="1" applyAlignment="1">
      <alignment vertical="top" wrapText="1"/>
    </xf>
    <xf numFmtId="0" fontId="4" fillId="0" borderId="0" xfId="3" applyFont="1" applyAlignment="1">
      <alignment vertical="center" wrapText="1"/>
    </xf>
    <xf numFmtId="0" fontId="3" fillId="0" borderId="33" xfId="3" applyFont="1" applyBorder="1" applyAlignment="1">
      <alignment horizontal="left" vertical="center" wrapText="1"/>
    </xf>
    <xf numFmtId="0" fontId="10" fillId="0" borderId="34" xfId="3" applyFont="1" applyBorder="1" applyAlignment="1" applyProtection="1">
      <alignment horizontal="right" vertical="center" wrapText="1"/>
      <protection locked="0"/>
    </xf>
    <xf numFmtId="0" fontId="10" fillId="0" borderId="34" xfId="3" applyFont="1" applyBorder="1" applyAlignment="1" applyProtection="1">
      <alignment vertical="center" wrapText="1"/>
      <protection locked="0"/>
    </xf>
    <xf numFmtId="4" fontId="10" fillId="0" borderId="34" xfId="3" applyNumberFormat="1" applyFont="1" applyBorder="1" applyAlignment="1" applyProtection="1">
      <alignment vertical="center" wrapText="1"/>
      <protection locked="0"/>
    </xf>
    <xf numFmtId="0" fontId="4" fillId="1" borderId="0" xfId="3" applyFont="1" applyFill="1" applyAlignment="1">
      <alignment vertical="center" wrapText="1"/>
    </xf>
    <xf numFmtId="0" fontId="4" fillId="1" borderId="25" xfId="3" applyFont="1" applyFill="1" applyBorder="1" applyAlignment="1">
      <alignment vertical="center" wrapText="1"/>
    </xf>
    <xf numFmtId="3" fontId="10" fillId="0" borderId="28" xfId="3" applyNumberFormat="1" applyFont="1" applyBorder="1" applyAlignment="1">
      <alignment horizontal="center" vertical="center" wrapText="1"/>
    </xf>
    <xf numFmtId="4" fontId="10" fillId="0" borderId="29" xfId="3" applyNumberFormat="1" applyFont="1" applyBorder="1" applyAlignment="1">
      <alignment horizontal="center" vertical="center" wrapText="1"/>
    </xf>
    <xf numFmtId="4" fontId="10" fillId="0" borderId="37" xfId="3" applyNumberFormat="1" applyFont="1" applyBorder="1" applyAlignment="1">
      <alignment horizontal="center" vertical="center" wrapText="1"/>
    </xf>
    <xf numFmtId="4" fontId="10" fillId="0" borderId="38" xfId="3" applyNumberFormat="1" applyFont="1" applyBorder="1" applyAlignment="1">
      <alignment horizontal="center" vertical="center" wrapText="1"/>
    </xf>
    <xf numFmtId="0" fontId="3" fillId="5" borderId="10" xfId="3" applyFont="1" applyFill="1" applyBorder="1" applyAlignment="1">
      <alignment horizontal="left" vertical="center" wrapText="1"/>
    </xf>
    <xf numFmtId="4" fontId="3" fillId="5" borderId="40" xfId="3" applyNumberFormat="1" applyFont="1" applyFill="1" applyBorder="1" applyAlignment="1">
      <alignment vertical="center" wrapText="1"/>
    </xf>
    <xf numFmtId="2" fontId="3" fillId="5" borderId="30" xfId="3" applyNumberFormat="1" applyFont="1" applyFill="1" applyBorder="1" applyAlignment="1">
      <alignment vertical="center" wrapText="1"/>
    </xf>
    <xf numFmtId="4" fontId="3" fillId="5" borderId="38" xfId="3" applyNumberFormat="1" applyFont="1" applyFill="1" applyBorder="1" applyAlignment="1">
      <alignment vertical="center" wrapText="1"/>
    </xf>
    <xf numFmtId="9" fontId="3" fillId="5" borderId="34" xfId="3" applyNumberFormat="1" applyFont="1" applyFill="1" applyBorder="1" applyAlignment="1">
      <alignment vertical="center" wrapText="1"/>
    </xf>
    <xf numFmtId="0" fontId="3" fillId="5" borderId="10" xfId="3" applyFont="1" applyFill="1" applyBorder="1" applyAlignment="1">
      <alignment vertical="center" wrapText="1"/>
    </xf>
    <xf numFmtId="0" fontId="3" fillId="5" borderId="39" xfId="3" applyFont="1" applyFill="1" applyBorder="1" applyAlignment="1">
      <alignment vertical="center" wrapText="1"/>
    </xf>
    <xf numFmtId="4" fontId="4" fillId="5" borderId="34" xfId="3" applyNumberFormat="1" applyFont="1" applyFill="1" applyBorder="1" applyAlignment="1">
      <alignment vertical="center" wrapText="1"/>
    </xf>
    <xf numFmtId="3" fontId="10" fillId="5" borderId="41" xfId="3" applyNumberFormat="1" applyFont="1" applyFill="1" applyBorder="1" applyAlignment="1">
      <alignment horizontal="center" vertical="center" wrapText="1"/>
    </xf>
    <xf numFmtId="0" fontId="3" fillId="5" borderId="30" xfId="3" applyFont="1" applyFill="1" applyBorder="1" applyAlignment="1">
      <alignment vertical="center" wrapText="1"/>
    </xf>
    <xf numFmtId="3" fontId="10" fillId="6" borderId="44" xfId="3" applyNumberFormat="1" applyFont="1" applyFill="1" applyBorder="1" applyAlignment="1">
      <alignment horizontal="left" vertical="center" wrapText="1"/>
    </xf>
    <xf numFmtId="4" fontId="10" fillId="6" borderId="45" xfId="3" applyNumberFormat="1" applyFont="1" applyFill="1" applyBorder="1" applyAlignment="1">
      <alignment horizontal="right" vertical="center" wrapText="1"/>
    </xf>
    <xf numFmtId="4" fontId="3" fillId="6" borderId="46" xfId="3" applyNumberFormat="1" applyFont="1" applyFill="1" applyBorder="1" applyAlignment="1">
      <alignment vertical="center" wrapText="1"/>
    </xf>
    <xf numFmtId="4" fontId="4" fillId="6" borderId="47" xfId="3" applyNumberFormat="1" applyFont="1" applyFill="1" applyBorder="1" applyAlignment="1">
      <alignment vertical="center" wrapText="1"/>
    </xf>
    <xf numFmtId="4" fontId="3" fillId="6" borderId="38" xfId="3" applyNumberFormat="1" applyFont="1" applyFill="1" applyBorder="1" applyAlignment="1">
      <alignment vertical="center" wrapText="1"/>
    </xf>
    <xf numFmtId="0" fontId="11" fillId="0" borderId="15" xfId="3" applyFont="1" applyBorder="1" applyAlignment="1">
      <alignment horizontal="left" vertical="center" wrapText="1"/>
    </xf>
    <xf numFmtId="0" fontId="11" fillId="0" borderId="0" xfId="3" applyFont="1" applyAlignment="1">
      <alignment horizontal="left" vertical="center" wrapText="1"/>
    </xf>
    <xf numFmtId="3" fontId="10" fillId="0" borderId="2" xfId="3" applyNumberFormat="1" applyFont="1" applyBorder="1" applyAlignment="1">
      <alignment vertical="center" wrapText="1"/>
    </xf>
    <xf numFmtId="0" fontId="11" fillId="0" borderId="16" xfId="3" applyFont="1" applyBorder="1" applyAlignment="1">
      <alignment horizontal="right" vertical="center" wrapText="1"/>
    </xf>
    <xf numFmtId="4" fontId="11" fillId="0" borderId="48" xfId="3" applyNumberFormat="1" applyFont="1" applyBorder="1" applyAlignment="1">
      <alignment vertical="center" wrapText="1"/>
    </xf>
    <xf numFmtId="4" fontId="4" fillId="0" borderId="49" xfId="3" applyNumberFormat="1" applyFont="1" applyBorder="1" applyAlignment="1">
      <alignment vertical="center" wrapText="1"/>
    </xf>
    <xf numFmtId="4" fontId="3" fillId="0" borderId="38" xfId="3" applyNumberFormat="1" applyFont="1" applyBorder="1" applyAlignment="1">
      <alignment vertical="center" wrapText="1"/>
    </xf>
    <xf numFmtId="3" fontId="10" fillId="6" borderId="50" xfId="3" applyNumberFormat="1" applyFont="1" applyFill="1" applyBorder="1" applyAlignment="1">
      <alignment horizontal="left" vertical="center" wrapText="1"/>
    </xf>
    <xf numFmtId="4" fontId="10" fillId="6" borderId="51" xfId="3" applyNumberFormat="1" applyFont="1" applyFill="1" applyBorder="1" applyAlignment="1">
      <alignment horizontal="right" vertical="center" wrapText="1"/>
    </xf>
    <xf numFmtId="4" fontId="4" fillId="6" borderId="49" xfId="3" applyNumberFormat="1" applyFont="1" applyFill="1" applyBorder="1" applyAlignment="1">
      <alignment vertical="center" wrapText="1"/>
    </xf>
    <xf numFmtId="0" fontId="11" fillId="0" borderId="16" xfId="3" applyFont="1" applyBorder="1" applyAlignment="1">
      <alignment horizontal="center" vertical="center" wrapText="1"/>
    </xf>
    <xf numFmtId="3" fontId="10" fillId="6" borderId="2" xfId="3" applyNumberFormat="1" applyFont="1" applyFill="1" applyBorder="1" applyAlignment="1">
      <alignment vertical="center" wrapText="1"/>
    </xf>
    <xf numFmtId="0" fontId="10" fillId="6" borderId="16" xfId="3" applyFont="1" applyFill="1" applyBorder="1" applyAlignment="1">
      <alignment horizontal="center" vertical="center" wrapText="1"/>
    </xf>
    <xf numFmtId="0" fontId="11" fillId="0" borderId="0" xfId="3" applyFont="1" applyAlignment="1">
      <alignment vertical="center" wrapText="1"/>
    </xf>
    <xf numFmtId="3" fontId="3" fillId="6" borderId="50" xfId="3" applyNumberFormat="1" applyFont="1" applyFill="1" applyBorder="1" applyAlignment="1">
      <alignment horizontal="left" vertical="center" wrapText="1"/>
    </xf>
    <xf numFmtId="3" fontId="3" fillId="6" borderId="2" xfId="3" applyNumberFormat="1" applyFont="1" applyFill="1" applyBorder="1" applyAlignment="1">
      <alignment vertical="center" wrapText="1"/>
    </xf>
    <xf numFmtId="0" fontId="3" fillId="6" borderId="51" xfId="3" applyFont="1" applyFill="1" applyBorder="1" applyAlignment="1">
      <alignment vertical="center" wrapText="1"/>
    </xf>
    <xf numFmtId="3" fontId="11" fillId="0" borderId="50" xfId="3" applyNumberFormat="1" applyFont="1" applyBorder="1" applyAlignment="1">
      <alignment horizontal="center" vertical="center" wrapText="1"/>
    </xf>
    <xf numFmtId="0" fontId="11" fillId="0" borderId="51" xfId="3" applyFont="1" applyBorder="1" applyAlignment="1">
      <alignment vertical="center" wrapText="1"/>
    </xf>
    <xf numFmtId="0" fontId="11" fillId="0" borderId="21" xfId="3" applyFont="1" applyBorder="1" applyAlignment="1">
      <alignment horizontal="left" vertical="center" wrapText="1"/>
    </xf>
    <xf numFmtId="3" fontId="11" fillId="0" borderId="52" xfId="3" applyNumberFormat="1" applyFont="1" applyBorder="1" applyAlignment="1">
      <alignment horizontal="center" vertical="center" wrapText="1"/>
    </xf>
    <xf numFmtId="0" fontId="11" fillId="0" borderId="53" xfId="3" applyFont="1" applyBorder="1" applyAlignment="1">
      <alignment vertical="center" wrapText="1"/>
    </xf>
    <xf numFmtId="4" fontId="4" fillId="0" borderId="54" xfId="3" applyNumberFormat="1" applyFont="1" applyBorder="1" applyAlignment="1">
      <alignment vertical="center" wrapText="1"/>
    </xf>
    <xf numFmtId="9" fontId="3" fillId="5" borderId="34" xfId="3" applyNumberFormat="1" applyFont="1" applyFill="1" applyBorder="1" applyAlignment="1">
      <alignment horizontal="right" vertical="center" wrapText="1"/>
    </xf>
    <xf numFmtId="0" fontId="3" fillId="5" borderId="32" xfId="3" applyFont="1" applyFill="1" applyBorder="1" applyAlignment="1">
      <alignment horizontal="left" vertical="center" wrapText="1"/>
    </xf>
    <xf numFmtId="3" fontId="3" fillId="6" borderId="44" xfId="3" applyNumberFormat="1" applyFont="1" applyFill="1" applyBorder="1" applyAlignment="1">
      <alignment horizontal="center" vertical="center" wrapText="1"/>
    </xf>
    <xf numFmtId="0" fontId="3" fillId="6" borderId="43" xfId="3" applyFont="1" applyFill="1" applyBorder="1" applyAlignment="1">
      <alignment horizontal="center" vertical="center" wrapText="1"/>
    </xf>
    <xf numFmtId="4" fontId="4" fillId="6" borderId="55" xfId="3" applyNumberFormat="1" applyFont="1" applyFill="1" applyBorder="1" applyAlignment="1">
      <alignment vertical="center" wrapText="1"/>
    </xf>
    <xf numFmtId="3" fontId="11" fillId="0" borderId="2" xfId="3" applyNumberFormat="1" applyFont="1" applyBorder="1" applyAlignment="1">
      <alignment vertical="center" wrapText="1"/>
    </xf>
    <xf numFmtId="4" fontId="11" fillId="0" borderId="51" xfId="3" applyNumberFormat="1" applyFont="1" applyBorder="1" applyAlignment="1">
      <alignment vertical="center" wrapText="1"/>
    </xf>
    <xf numFmtId="3" fontId="3" fillId="6" borderId="5" xfId="3" applyNumberFormat="1" applyFont="1" applyFill="1" applyBorder="1" applyAlignment="1">
      <alignment vertical="center" wrapText="1"/>
    </xf>
    <xf numFmtId="4" fontId="3" fillId="6" borderId="45" xfId="3" applyNumberFormat="1" applyFont="1" applyFill="1" applyBorder="1" applyAlignment="1">
      <alignment vertical="center" wrapText="1"/>
    </xf>
    <xf numFmtId="3" fontId="11" fillId="0" borderId="5" xfId="3" applyNumberFormat="1" applyFont="1" applyBorder="1" applyAlignment="1">
      <alignment vertical="center" wrapText="1"/>
    </xf>
    <xf numFmtId="4" fontId="10" fillId="0" borderId="45" xfId="3" applyNumberFormat="1" applyFont="1" applyBorder="1" applyAlignment="1">
      <alignment vertical="center" wrapText="1"/>
    </xf>
    <xf numFmtId="9" fontId="3" fillId="5" borderId="58" xfId="3" applyNumberFormat="1" applyFont="1" applyFill="1" applyBorder="1" applyAlignment="1">
      <alignment horizontal="right" vertical="center" wrapText="1"/>
    </xf>
    <xf numFmtId="4" fontId="3" fillId="5" borderId="34" xfId="3" applyNumberFormat="1" applyFont="1" applyFill="1" applyBorder="1" applyAlignment="1">
      <alignment vertical="center" wrapText="1"/>
    </xf>
    <xf numFmtId="0" fontId="3" fillId="0" borderId="2" xfId="3" applyFont="1" applyBorder="1" applyAlignment="1">
      <alignment horizontal="left" vertical="center" wrapText="1"/>
    </xf>
    <xf numFmtId="0" fontId="3" fillId="0" borderId="44" xfId="3" applyFont="1" applyBorder="1" applyAlignment="1">
      <alignment horizontal="left" vertical="center" wrapText="1"/>
    </xf>
    <xf numFmtId="0" fontId="3" fillId="0" borderId="5" xfId="3" applyFont="1" applyBorder="1" applyAlignment="1">
      <alignment horizontal="left" vertical="center" wrapText="1"/>
    </xf>
    <xf numFmtId="0" fontId="4" fillId="0" borderId="5" xfId="3" applyFont="1" applyBorder="1" applyAlignment="1">
      <alignment horizontal="left" vertical="center" wrapText="1"/>
    </xf>
    <xf numFmtId="3" fontId="10" fillId="0" borderId="5" xfId="3" applyNumberFormat="1" applyFont="1" applyBorder="1" applyAlignment="1">
      <alignment horizontal="right" vertical="center" wrapText="1"/>
    </xf>
    <xf numFmtId="4" fontId="10" fillId="0" borderId="5" xfId="3" applyNumberFormat="1" applyFont="1" applyBorder="1" applyAlignment="1">
      <alignment horizontal="right" vertical="center" wrapText="1"/>
    </xf>
    <xf numFmtId="4" fontId="3" fillId="0" borderId="5" xfId="3" applyNumberFormat="1" applyFont="1" applyBorder="1" applyAlignment="1">
      <alignment vertical="center" wrapText="1"/>
    </xf>
    <xf numFmtId="4" fontId="4" fillId="0" borderId="5" xfId="3" applyNumberFormat="1" applyFont="1" applyBorder="1" applyAlignment="1">
      <alignment vertical="center" wrapText="1"/>
    </xf>
    <xf numFmtId="0" fontId="3" fillId="0" borderId="50" xfId="3" applyFont="1" applyBorder="1" applyAlignment="1">
      <alignment horizontal="left" vertical="center" wrapText="1"/>
    </xf>
    <xf numFmtId="0" fontId="4" fillId="0" borderId="2" xfId="3" applyFont="1" applyBorder="1" applyAlignment="1">
      <alignment horizontal="left" vertical="center" wrapText="1"/>
    </xf>
    <xf numFmtId="3" fontId="10" fillId="0" borderId="2" xfId="3" applyNumberFormat="1" applyFont="1" applyBorder="1" applyAlignment="1">
      <alignment horizontal="right" vertical="center" wrapText="1"/>
    </xf>
    <xf numFmtId="4" fontId="10" fillId="0" borderId="2" xfId="3" applyNumberFormat="1" applyFont="1" applyBorder="1" applyAlignment="1">
      <alignment horizontal="right" vertical="center" wrapText="1"/>
    </xf>
    <xf numFmtId="4" fontId="3" fillId="0" borderId="2" xfId="3" applyNumberFormat="1" applyFont="1" applyBorder="1" applyAlignment="1">
      <alignment vertical="center" wrapText="1"/>
    </xf>
    <xf numFmtId="4" fontId="4" fillId="0" borderId="2" xfId="3" applyNumberFormat="1" applyFont="1" applyBorder="1" applyAlignment="1">
      <alignment vertical="center" wrapText="1"/>
    </xf>
    <xf numFmtId="4" fontId="3" fillId="7" borderId="40" xfId="3" applyNumberFormat="1" applyFont="1" applyFill="1" applyBorder="1" applyAlignment="1">
      <alignment vertical="center" wrapText="1"/>
    </xf>
    <xf numFmtId="4" fontId="4" fillId="7" borderId="34" xfId="3" applyNumberFormat="1" applyFont="1" applyFill="1" applyBorder="1" applyAlignment="1">
      <alignment vertical="center" wrapText="1"/>
    </xf>
    <xf numFmtId="4" fontId="3" fillId="7" borderId="34" xfId="3" applyNumberFormat="1" applyFont="1" applyFill="1" applyBorder="1" applyAlignment="1">
      <alignment vertical="center" wrapText="1"/>
    </xf>
    <xf numFmtId="0" fontId="4" fillId="0" borderId="0" xfId="3" applyFont="1" applyAlignment="1">
      <alignment vertical="center"/>
    </xf>
    <xf numFmtId="0" fontId="8" fillId="0" borderId="0" xfId="0" applyFont="1"/>
    <xf numFmtId="0" fontId="12" fillId="0" borderId="0" xfId="0" applyFont="1"/>
    <xf numFmtId="0" fontId="8" fillId="10" borderId="2" xfId="8" applyFont="1" applyBorder="1"/>
    <xf numFmtId="0" fontId="14" fillId="0" borderId="0" xfId="0" applyFont="1" applyAlignment="1">
      <alignment horizontal="left"/>
    </xf>
    <xf numFmtId="0" fontId="12" fillId="0" borderId="0" xfId="0" applyFont="1" applyAlignment="1">
      <alignment horizontal="left"/>
    </xf>
    <xf numFmtId="0" fontId="14" fillId="0" borderId="0" xfId="0" applyFont="1"/>
    <xf numFmtId="44" fontId="7" fillId="8" borderId="2" xfId="0" applyNumberFormat="1" applyFont="1" applyFill="1" applyBorder="1" applyAlignment="1">
      <alignment vertical="center" wrapText="1"/>
    </xf>
    <xf numFmtId="0" fontId="13" fillId="9" borderId="2" xfId="7" applyFont="1" applyBorder="1" applyAlignment="1">
      <alignment horizontal="center" vertical="center" wrapText="1"/>
    </xf>
    <xf numFmtId="0" fontId="8" fillId="0" borderId="2" xfId="0" applyFont="1" applyBorder="1" applyAlignment="1">
      <alignment horizontal="center" vertical="center" wrapText="1"/>
    </xf>
    <xf numFmtId="0" fontId="4" fillId="0" borderId="2" xfId="0" applyFont="1" applyBorder="1" applyAlignment="1">
      <alignment horizontal="center" vertical="center" wrapText="1"/>
    </xf>
    <xf numFmtId="0" fontId="4" fillId="0" borderId="51" xfId="0" applyFont="1" applyBorder="1" applyAlignment="1">
      <alignment horizontal="center" vertical="center" wrapText="1"/>
    </xf>
    <xf numFmtId="0" fontId="8" fillId="0" borderId="51" xfId="0" applyFont="1" applyBorder="1" applyAlignment="1">
      <alignment horizontal="center" vertical="center" wrapText="1"/>
    </xf>
    <xf numFmtId="0" fontId="4" fillId="8" borderId="60" xfId="0" applyFont="1" applyFill="1" applyBorder="1" applyAlignment="1">
      <alignment vertical="center" wrapText="1"/>
    </xf>
    <xf numFmtId="0" fontId="4" fillId="0" borderId="60" xfId="0" applyFont="1" applyBorder="1" applyAlignment="1">
      <alignment vertical="center" wrapText="1"/>
    </xf>
    <xf numFmtId="0" fontId="8" fillId="10" borderId="2" xfId="8" applyFont="1" applyBorder="1" applyAlignment="1">
      <alignment horizontal="center" vertical="center" wrapText="1"/>
    </xf>
    <xf numFmtId="3" fontId="11" fillId="0" borderId="2" xfId="3" applyNumberFormat="1" applyFont="1" applyBorder="1" applyAlignment="1">
      <alignment horizontal="right" vertical="center" wrapText="1"/>
    </xf>
    <xf numFmtId="4" fontId="11" fillId="0" borderId="2" xfId="3" applyNumberFormat="1" applyFont="1" applyBorder="1" applyAlignment="1">
      <alignment horizontal="right" vertical="center" wrapText="1"/>
    </xf>
    <xf numFmtId="0" fontId="18" fillId="5" borderId="34" xfId="3" applyFont="1" applyFill="1" applyBorder="1" applyAlignment="1">
      <alignment horizontal="center" vertical="center" wrapText="1"/>
    </xf>
    <xf numFmtId="0" fontId="18" fillId="5" borderId="33" xfId="3" applyFont="1" applyFill="1" applyBorder="1" applyAlignment="1">
      <alignment horizontal="center" vertical="center" wrapText="1"/>
    </xf>
    <xf numFmtId="0" fontId="3" fillId="0" borderId="2" xfId="0" applyFont="1" applyBorder="1" applyAlignment="1">
      <alignment horizontal="center" vertical="center" wrapText="1"/>
    </xf>
    <xf numFmtId="0" fontId="15" fillId="0" borderId="0" xfId="0" applyFont="1"/>
    <xf numFmtId="0" fontId="3" fillId="4" borderId="21" xfId="3" applyFont="1" applyFill="1" applyBorder="1" applyAlignment="1">
      <alignment horizontal="left" vertical="center" wrapText="1"/>
    </xf>
    <xf numFmtId="0" fontId="3" fillId="4" borderId="22" xfId="3" applyFont="1" applyFill="1" applyBorder="1" applyAlignment="1">
      <alignment horizontal="left" vertical="center" wrapText="1"/>
    </xf>
    <xf numFmtId="0" fontId="3" fillId="4" borderId="23" xfId="3" applyFont="1" applyFill="1" applyBorder="1" applyAlignment="1">
      <alignment horizontal="left" vertical="center" wrapText="1"/>
    </xf>
    <xf numFmtId="0" fontId="4" fillId="0" borderId="6" xfId="3" applyFont="1" applyBorder="1" applyAlignment="1">
      <alignment vertical="center" wrapText="1"/>
    </xf>
    <xf numFmtId="0" fontId="4" fillId="0" borderId="7" xfId="3" applyFont="1" applyBorder="1" applyAlignment="1">
      <alignment vertical="center" wrapText="1"/>
    </xf>
    <xf numFmtId="0" fontId="4" fillId="0" borderId="8" xfId="3" applyFont="1" applyBorder="1" applyAlignment="1">
      <alignment vertical="center" wrapText="1"/>
    </xf>
    <xf numFmtId="0" fontId="3" fillId="4" borderId="12" xfId="3" applyFont="1" applyFill="1" applyBorder="1" applyAlignment="1">
      <alignment horizontal="left" vertical="center" wrapText="1"/>
    </xf>
    <xf numFmtId="0" fontId="3" fillId="4" borderId="13" xfId="3" applyFont="1" applyFill="1" applyBorder="1" applyAlignment="1">
      <alignment horizontal="left" vertical="center" wrapText="1"/>
    </xf>
    <xf numFmtId="0" fontId="3" fillId="4" borderId="14" xfId="3" applyFont="1" applyFill="1" applyBorder="1" applyAlignment="1">
      <alignment horizontal="left" vertical="center" wrapText="1"/>
    </xf>
    <xf numFmtId="0" fontId="3" fillId="4" borderId="15" xfId="3" applyFont="1" applyFill="1" applyBorder="1" applyAlignment="1">
      <alignment horizontal="left" vertical="center" wrapText="1"/>
    </xf>
    <xf numFmtId="0" fontId="3" fillId="4" borderId="16" xfId="3" applyFont="1" applyFill="1" applyBorder="1" applyAlignment="1">
      <alignment horizontal="left" vertical="center" wrapText="1"/>
    </xf>
    <xf numFmtId="0" fontId="3" fillId="4" borderId="17" xfId="3" applyFont="1" applyFill="1" applyBorder="1" applyAlignment="1">
      <alignment horizontal="left" vertical="center" wrapText="1"/>
    </xf>
    <xf numFmtId="0" fontId="3" fillId="4" borderId="18" xfId="3" applyFont="1" applyFill="1" applyBorder="1" applyAlignment="1">
      <alignment horizontal="left" vertical="center" wrapText="1"/>
    </xf>
    <xf numFmtId="0" fontId="3" fillId="4" borderId="19" xfId="3" applyFont="1" applyFill="1" applyBorder="1" applyAlignment="1">
      <alignment horizontal="left" vertical="center" wrapText="1"/>
    </xf>
    <xf numFmtId="0" fontId="3" fillId="4" borderId="20" xfId="3" applyFont="1" applyFill="1" applyBorder="1" applyAlignment="1">
      <alignment horizontal="left" vertical="center" wrapText="1"/>
    </xf>
    <xf numFmtId="0" fontId="19" fillId="0" borderId="9" xfId="9" applyFont="1" applyBorder="1" applyAlignment="1">
      <alignment horizontal="center" vertical="center" wrapText="1"/>
    </xf>
    <xf numFmtId="0" fontId="19" fillId="0" borderId="10" xfId="9" applyFont="1" applyBorder="1" applyAlignment="1">
      <alignment horizontal="center" vertical="center" wrapText="1"/>
    </xf>
    <xf numFmtId="0" fontId="19" fillId="0" borderId="11" xfId="9" applyFont="1" applyBorder="1" applyAlignment="1">
      <alignment horizontal="center" vertical="center" wrapText="1"/>
    </xf>
    <xf numFmtId="0" fontId="10" fillId="0" borderId="2" xfId="3" applyFont="1" applyBorder="1" applyAlignment="1">
      <alignment horizontal="left" vertical="center" wrapText="1"/>
    </xf>
    <xf numFmtId="0" fontId="3" fillId="4" borderId="24" xfId="3" applyFont="1" applyFill="1" applyBorder="1" applyAlignment="1">
      <alignment horizontal="left" vertical="center" wrapText="1"/>
    </xf>
    <xf numFmtId="0" fontId="3" fillId="4" borderId="0" xfId="3" applyFont="1" applyFill="1" applyAlignment="1">
      <alignment horizontal="left" vertical="center" wrapText="1"/>
    </xf>
    <xf numFmtId="0" fontId="3" fillId="4" borderId="25" xfId="3" applyFont="1" applyFill="1" applyBorder="1" applyAlignment="1">
      <alignment horizontal="left" vertical="center" wrapText="1"/>
    </xf>
    <xf numFmtId="0" fontId="3" fillId="4" borderId="26" xfId="3" applyFont="1" applyFill="1" applyBorder="1" applyAlignment="1">
      <alignment horizontal="left" vertical="center" wrapText="1"/>
    </xf>
    <xf numFmtId="0" fontId="3" fillId="4" borderId="27" xfId="3" applyFont="1" applyFill="1" applyBorder="1" applyAlignment="1">
      <alignment horizontal="left" vertical="center" wrapText="1"/>
    </xf>
    <xf numFmtId="0" fontId="3" fillId="4" borderId="28" xfId="3" applyFont="1" applyFill="1" applyBorder="1" applyAlignment="1">
      <alignment horizontal="left" vertical="center" wrapText="1"/>
    </xf>
    <xf numFmtId="0" fontId="3" fillId="4" borderId="29" xfId="3" applyFont="1" applyFill="1" applyBorder="1" applyAlignment="1">
      <alignment horizontal="left" vertical="center" wrapText="1"/>
    </xf>
    <xf numFmtId="0" fontId="3" fillId="4" borderId="30" xfId="3" applyFont="1" applyFill="1" applyBorder="1" applyAlignment="1">
      <alignment horizontal="left" vertical="center" wrapText="1"/>
    </xf>
    <xf numFmtId="0" fontId="3" fillId="4" borderId="31" xfId="3" applyFont="1" applyFill="1" applyBorder="1" applyAlignment="1">
      <alignment horizontal="left" vertical="center" wrapText="1"/>
    </xf>
    <xf numFmtId="0" fontId="3" fillId="0" borderId="9" xfId="3" applyFont="1" applyBorder="1" applyAlignment="1">
      <alignment vertical="center" wrapText="1"/>
    </xf>
    <xf numFmtId="0" fontId="3" fillId="0" borderId="10" xfId="3" applyFont="1" applyBorder="1" applyAlignment="1">
      <alignment vertical="center" wrapText="1"/>
    </xf>
    <xf numFmtId="0" fontId="3" fillId="0" borderId="32" xfId="3" applyFont="1" applyBorder="1" applyAlignment="1">
      <alignment vertical="center" wrapText="1"/>
    </xf>
    <xf numFmtId="0" fontId="10" fillId="1" borderId="19" xfId="3" applyFont="1" applyFill="1" applyBorder="1" applyAlignment="1">
      <alignment horizontal="right" vertical="center" wrapText="1"/>
    </xf>
    <xf numFmtId="0" fontId="4" fillId="1" borderId="20" xfId="3" applyFont="1" applyFill="1" applyBorder="1" applyAlignment="1">
      <alignment vertical="center" wrapText="1"/>
    </xf>
    <xf numFmtId="0" fontId="3" fillId="0" borderId="35" xfId="3" applyFont="1" applyBorder="1" applyAlignment="1">
      <alignment vertical="center" wrapText="1"/>
    </xf>
    <xf numFmtId="0" fontId="3" fillId="0" borderId="34" xfId="3" applyFont="1" applyBorder="1" applyAlignment="1">
      <alignment vertical="center" wrapText="1"/>
    </xf>
    <xf numFmtId="0" fontId="3" fillId="1" borderId="24" xfId="3" applyFont="1" applyFill="1" applyBorder="1" applyAlignment="1">
      <alignment horizontal="center" vertical="center" wrapText="1"/>
    </xf>
    <xf numFmtId="0" fontId="3" fillId="1" borderId="0" xfId="3" applyFont="1" applyFill="1" applyAlignment="1">
      <alignment horizontal="center" vertical="center" wrapText="1"/>
    </xf>
    <xf numFmtId="0" fontId="3" fillId="1" borderId="25" xfId="3" applyFont="1" applyFill="1" applyBorder="1" applyAlignment="1">
      <alignment horizontal="center" vertical="center" wrapText="1"/>
    </xf>
    <xf numFmtId="0" fontId="10" fillId="0" borderId="36" xfId="3" applyFont="1" applyBorder="1" applyAlignment="1">
      <alignment horizontal="center" vertical="center" wrapText="1"/>
    </xf>
    <xf numFmtId="0" fontId="10" fillId="0" borderId="28" xfId="3" applyFont="1" applyBorder="1" applyAlignment="1">
      <alignment horizontal="center" vertical="center" wrapText="1"/>
    </xf>
    <xf numFmtId="0" fontId="3" fillId="5" borderId="9" xfId="3" applyFont="1" applyFill="1" applyBorder="1" applyAlignment="1">
      <alignment horizontal="left" vertical="center" wrapText="1"/>
    </xf>
    <xf numFmtId="0" fontId="3" fillId="5" borderId="10" xfId="3" applyFont="1" applyFill="1" applyBorder="1" applyAlignment="1">
      <alignment horizontal="left" vertical="center" wrapText="1"/>
    </xf>
    <xf numFmtId="0" fontId="4" fillId="5" borderId="10" xfId="3" applyFont="1" applyFill="1" applyBorder="1" applyAlignment="1">
      <alignment vertical="center" wrapText="1"/>
    </xf>
    <xf numFmtId="0" fontId="4" fillId="5" borderId="39" xfId="3" applyFont="1" applyFill="1" applyBorder="1" applyAlignment="1">
      <alignment vertical="center" wrapText="1"/>
    </xf>
    <xf numFmtId="0" fontId="3" fillId="5" borderId="41" xfId="3" applyFont="1" applyFill="1" applyBorder="1" applyAlignment="1">
      <alignment horizontal="left" vertical="center" wrapText="1"/>
    </xf>
    <xf numFmtId="0" fontId="10" fillId="6" borderId="42" xfId="3" applyFont="1" applyFill="1" applyBorder="1" applyAlignment="1">
      <alignment horizontal="left" vertical="center" wrapText="1"/>
    </xf>
    <xf numFmtId="0" fontId="10" fillId="6" borderId="43" xfId="3" applyFont="1" applyFill="1" applyBorder="1" applyAlignment="1">
      <alignment horizontal="left" vertical="center" wrapText="1"/>
    </xf>
    <xf numFmtId="0" fontId="10" fillId="6" borderId="44" xfId="3" applyFont="1" applyFill="1" applyBorder="1" applyAlignment="1">
      <alignment horizontal="left" vertical="center" wrapText="1"/>
    </xf>
    <xf numFmtId="0" fontId="10" fillId="0" borderId="5" xfId="3" applyFont="1" applyBorder="1" applyAlignment="1">
      <alignment horizontal="left" vertical="center" wrapText="1"/>
    </xf>
    <xf numFmtId="0" fontId="10" fillId="0" borderId="3" xfId="3" applyFont="1" applyBorder="1" applyAlignment="1">
      <alignment horizontal="left" vertical="center" wrapText="1"/>
    </xf>
    <xf numFmtId="0" fontId="10" fillId="6" borderId="15" xfId="3" applyFont="1" applyFill="1" applyBorder="1" applyAlignment="1">
      <alignment horizontal="left" vertical="center" wrapText="1"/>
    </xf>
    <xf numFmtId="0" fontId="10" fillId="6" borderId="16" xfId="3" applyFont="1" applyFill="1" applyBorder="1" applyAlignment="1">
      <alignment horizontal="left" vertical="center" wrapText="1"/>
    </xf>
    <xf numFmtId="0" fontId="10" fillId="6" borderId="50" xfId="3" applyFont="1" applyFill="1" applyBorder="1" applyAlignment="1">
      <alignment horizontal="left" vertical="center" wrapText="1"/>
    </xf>
    <xf numFmtId="0" fontId="10" fillId="0" borderId="51" xfId="3" applyFont="1" applyBorder="1" applyAlignment="1">
      <alignment horizontal="left" vertical="center" wrapText="1"/>
    </xf>
    <xf numFmtId="0" fontId="10" fillId="0" borderId="50" xfId="3" applyFont="1" applyBorder="1" applyAlignment="1">
      <alignment horizontal="left" vertical="center" wrapText="1"/>
    </xf>
    <xf numFmtId="0" fontId="11" fillId="0" borderId="5" xfId="3" applyFont="1" applyBorder="1" applyAlignment="1">
      <alignment horizontal="left" vertical="center" wrapText="1"/>
    </xf>
    <xf numFmtId="0" fontId="11" fillId="0" borderId="2" xfId="3" applyFont="1" applyBorder="1" applyAlignment="1">
      <alignment horizontal="left" vertical="center" wrapText="1"/>
    </xf>
    <xf numFmtId="0" fontId="3" fillId="5" borderId="26" xfId="3" applyFont="1" applyFill="1" applyBorder="1" applyAlignment="1">
      <alignment horizontal="left" vertical="center" wrapText="1"/>
    </xf>
    <xf numFmtId="0" fontId="3" fillId="5" borderId="27" xfId="3" applyFont="1" applyFill="1" applyBorder="1" applyAlignment="1">
      <alignment horizontal="left" vertical="center" wrapText="1"/>
    </xf>
    <xf numFmtId="0" fontId="10" fillId="6" borderId="15" xfId="3" applyFont="1" applyFill="1" applyBorder="1" applyAlignment="1">
      <alignment vertical="center" wrapText="1"/>
    </xf>
    <xf numFmtId="0" fontId="10" fillId="6" borderId="16" xfId="3" applyFont="1" applyFill="1" applyBorder="1" applyAlignment="1">
      <alignment vertical="center" wrapText="1"/>
    </xf>
    <xf numFmtId="0" fontId="10" fillId="6" borderId="50" xfId="3" applyFont="1" applyFill="1" applyBorder="1" applyAlignment="1">
      <alignment vertical="center" wrapText="1"/>
    </xf>
    <xf numFmtId="0" fontId="11" fillId="0" borderId="15" xfId="3" applyFont="1" applyBorder="1" applyAlignment="1">
      <alignment vertical="center" wrapText="1"/>
    </xf>
    <xf numFmtId="0" fontId="4" fillId="0" borderId="16" xfId="3" applyFont="1" applyBorder="1" applyAlignment="1">
      <alignment vertical="center" wrapText="1"/>
    </xf>
    <xf numFmtId="0" fontId="4" fillId="0" borderId="50" xfId="3" applyFont="1" applyBorder="1" applyAlignment="1">
      <alignment vertical="center" wrapText="1"/>
    </xf>
    <xf numFmtId="0" fontId="16" fillId="0" borderId="9" xfId="3" applyFont="1" applyBorder="1" applyAlignment="1">
      <alignment horizontal="justify" vertical="center" wrapText="1" shrinkToFit="1"/>
    </xf>
    <xf numFmtId="0" fontId="17" fillId="0" borderId="10" xfId="3" applyFont="1" applyBorder="1" applyAlignment="1">
      <alignment horizontal="justify" vertical="center" wrapText="1" shrinkToFit="1"/>
    </xf>
    <xf numFmtId="0" fontId="17" fillId="0" borderId="11" xfId="3" applyFont="1" applyBorder="1" applyAlignment="1">
      <alignment horizontal="justify" vertical="center" wrapText="1" shrinkToFit="1"/>
    </xf>
    <xf numFmtId="0" fontId="10" fillId="0" borderId="56" xfId="3" applyFont="1" applyBorder="1" applyAlignment="1">
      <alignment vertical="center" wrapText="1"/>
    </xf>
    <xf numFmtId="0" fontId="4" fillId="0" borderId="57" xfId="3" applyFont="1" applyBorder="1" applyAlignment="1">
      <alignment vertical="center" wrapText="1"/>
    </xf>
    <xf numFmtId="0" fontId="4" fillId="0" borderId="52" xfId="3" applyFont="1" applyBorder="1" applyAlignment="1">
      <alignment vertical="center" wrapText="1"/>
    </xf>
    <xf numFmtId="0" fontId="3" fillId="7" borderId="33" xfId="3" applyFont="1" applyFill="1" applyBorder="1" applyAlignment="1">
      <alignment vertical="center" wrapText="1"/>
    </xf>
    <xf numFmtId="0" fontId="4" fillId="7" borderId="10" xfId="3" applyFont="1" applyFill="1" applyBorder="1" applyAlignment="1">
      <alignment vertical="center" wrapText="1"/>
    </xf>
    <xf numFmtId="0" fontId="8" fillId="10" borderId="3" xfId="8" applyFont="1" applyBorder="1" applyAlignment="1">
      <alignment horizontal="center" vertical="center" wrapText="1"/>
    </xf>
    <xf numFmtId="0" fontId="8" fillId="10" borderId="4" xfId="8" applyFont="1" applyBorder="1" applyAlignment="1">
      <alignment horizontal="center" vertical="center" wrapText="1"/>
    </xf>
    <xf numFmtId="0" fontId="8" fillId="10" borderId="5" xfId="8" applyFont="1" applyBorder="1" applyAlignment="1">
      <alignment horizontal="center" vertical="center" wrapText="1"/>
    </xf>
    <xf numFmtId="0" fontId="8" fillId="0" borderId="51" xfId="0" applyFont="1" applyBorder="1" applyAlignment="1">
      <alignment vertical="center" wrapText="1"/>
    </xf>
    <xf numFmtId="0" fontId="8" fillId="0" borderId="16" xfId="0" applyFont="1" applyBorder="1" applyAlignment="1">
      <alignment vertical="center" wrapText="1"/>
    </xf>
    <xf numFmtId="0" fontId="8" fillId="0" borderId="50" xfId="0" applyFont="1" applyBorder="1" applyAlignment="1">
      <alignment vertical="center" wrapText="1"/>
    </xf>
    <xf numFmtId="0" fontId="12" fillId="0" borderId="0" xfId="0" applyFont="1" applyAlignment="1">
      <alignment horizontal="center"/>
    </xf>
    <xf numFmtId="0" fontId="3" fillId="0" borderId="2" xfId="0" applyFont="1" applyBorder="1" applyAlignment="1">
      <alignment horizontal="center" vertical="top" wrapText="1"/>
    </xf>
    <xf numFmtId="0" fontId="3" fillId="0" borderId="3" xfId="0" applyFont="1" applyBorder="1" applyAlignment="1">
      <alignment horizontal="center" vertical="top" wrapText="1"/>
    </xf>
    <xf numFmtId="0" fontId="3" fillId="0" borderId="4" xfId="0" applyFont="1" applyBorder="1" applyAlignment="1">
      <alignment horizontal="center" vertical="top" wrapText="1"/>
    </xf>
    <xf numFmtId="0" fontId="3" fillId="0" borderId="5" xfId="0" applyFont="1" applyBorder="1" applyAlignment="1">
      <alignment horizontal="center" vertical="top" wrapText="1"/>
    </xf>
    <xf numFmtId="0" fontId="3" fillId="0" borderId="52" xfId="5" applyFont="1" applyBorder="1" applyAlignment="1">
      <alignment horizontal="center" vertical="top" wrapText="1"/>
    </xf>
    <xf numFmtId="0" fontId="3" fillId="0" borderId="59" xfId="5" applyFont="1" applyBorder="1" applyAlignment="1">
      <alignment horizontal="center" vertical="top" wrapText="1"/>
    </xf>
    <xf numFmtId="0" fontId="3" fillId="0" borderId="44" xfId="5" applyFont="1" applyBorder="1" applyAlignment="1">
      <alignment horizontal="center" vertical="top" wrapText="1"/>
    </xf>
    <xf numFmtId="0" fontId="14" fillId="0" borderId="0" xfId="0" applyFont="1" applyAlignment="1">
      <alignment horizontal="left" wrapText="1"/>
    </xf>
  </cellXfs>
  <cellStyles count="11">
    <cellStyle name="20% - Énfasis1" xfId="8" builtinId="30"/>
    <cellStyle name="Buena" xfId="1" xr:uid="{00000000-0005-0000-0000-000000000000}"/>
    <cellStyle name="Énfasis1" xfId="7" builtinId="29"/>
    <cellStyle name="Moneda" xfId="6" builtinId="4"/>
    <cellStyle name="Moneda 2" xfId="10" xr:uid="{45870436-85FD-45E1-927B-FFF90CD9F181}"/>
    <cellStyle name="Normal" xfId="0" builtinId="0"/>
    <cellStyle name="Normal 2" xfId="3" xr:uid="{48C4CFCD-D2C8-484D-8D88-EA85D612EFA0}"/>
    <cellStyle name="Normal 2 2" xfId="9" xr:uid="{61272B1F-03F3-4706-BB73-68AA10D05941}"/>
    <cellStyle name="Normal 3" xfId="4" xr:uid="{CD2AD432-0200-4F21-A4CF-4FA81D2FA6F8}"/>
    <cellStyle name="Normal 4" xfId="5" xr:uid="{ABDDD039-4D2E-433C-BCE8-7220210EE067}"/>
    <cellStyle name="Título 1" xfId="2" xr:uid="{00000000-0005-0000-0000-000003000000}"/>
  </cellStyles>
  <dxfs count="0"/>
  <tableStyles count="0" defaultTableStyle="TableStyleMedium2" defaultPivotStyle="PivotStyleLight16"/>
  <colors>
    <mruColors>
      <color rgb="FFE6F5E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MA40VFS11\Ensayos_Clinicos$\Prueba%20Carpetas%20EC%202023\2.%20Plantillas%20contratos\2.%20EECC\Instrucciones%20ANEXO%20II%20ME%20v.27.11.1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ormas de Cumplimentación"/>
      <sheetName val="VISITAS"/>
      <sheetName val="VISITAS SIN PLANIFICAR"/>
      <sheetName val="CATALOGO"/>
    </sheetNames>
    <sheetDataSet>
      <sheetData sheetId="0"/>
      <sheetData sheetId="1"/>
      <sheetData sheetId="2"/>
      <sheetData sheetId="3">
        <row r="2">
          <cell r="B2" t="str">
            <v>AA y efectos secundarios (96)</v>
          </cell>
          <cell r="C2" t="str">
            <v>Sí</v>
          </cell>
        </row>
        <row r="3">
          <cell r="B3" t="str">
            <v>ACF/FC/PCSK9 (252)</v>
          </cell>
          <cell r="C3" t="str">
            <v>No</v>
          </cell>
        </row>
        <row r="4">
          <cell r="B4" t="str">
            <v>Acontecimientos adversos (28)</v>
          </cell>
        </row>
        <row r="5">
          <cell r="B5" t="str">
            <v>Administración Medicación (293)</v>
          </cell>
        </row>
        <row r="6">
          <cell r="B6" t="str">
            <v>AFP (271)</v>
          </cell>
        </row>
        <row r="7">
          <cell r="B7" t="str">
            <v>Ajuste de dosis (66)</v>
          </cell>
        </row>
        <row r="8">
          <cell r="B8" t="str">
            <v>Albumina (186)</v>
          </cell>
        </row>
        <row r="9">
          <cell r="B9" t="str">
            <v>Albuminuria (184)</v>
          </cell>
        </row>
        <row r="10">
          <cell r="B10" t="str">
            <v>Aleatorización (18)</v>
          </cell>
        </row>
        <row r="11">
          <cell r="B11" t="str">
            <v>ALK (ALK)</v>
          </cell>
        </row>
        <row r="12">
          <cell r="B12" t="str">
            <v>ALT, AST y bilirrubina (272)</v>
          </cell>
        </row>
        <row r="13">
          <cell r="B13" t="str">
            <v>Alta hospitalaria (100)</v>
          </cell>
        </row>
        <row r="14">
          <cell r="B14" t="str">
            <v>Análisis clínicos (139)</v>
          </cell>
        </row>
        <row r="15">
          <cell r="B15" t="str">
            <v>Análisis de orina (65)</v>
          </cell>
        </row>
        <row r="16">
          <cell r="B16" t="str">
            <v>Análisis detección uso alcohol (192)</v>
          </cell>
        </row>
        <row r="17">
          <cell r="B17" t="str">
            <v>Análisis EGFR (316)</v>
          </cell>
        </row>
        <row r="18">
          <cell r="B18" t="str">
            <v>Análisis FACS (209)</v>
          </cell>
        </row>
        <row r="19">
          <cell r="B19" t="str">
            <v>Análisis Farmacogenética (70)</v>
          </cell>
        </row>
        <row r="20">
          <cell r="B20" t="str">
            <v>Analisis funcion hepatica (33)</v>
          </cell>
        </row>
        <row r="21">
          <cell r="B21" t="str">
            <v>Análisis IP-10 (146)</v>
          </cell>
        </row>
        <row r="22">
          <cell r="B22" t="str">
            <v>ANALISIS LIQUIDO CEFALORRAQUIDEO (346)</v>
          </cell>
        </row>
        <row r="23">
          <cell r="B23" t="str">
            <v>ANALITICAS (03)</v>
          </cell>
        </row>
        <row r="24">
          <cell r="B24" t="str">
            <v>Anamnesis (94)</v>
          </cell>
        </row>
        <row r="25">
          <cell r="B25" t="str">
            <v>Angio TAC Coronario (354)</v>
          </cell>
        </row>
        <row r="26">
          <cell r="B26" t="str">
            <v>Angiografia fluoresceínica (88)</v>
          </cell>
        </row>
        <row r="27">
          <cell r="B27" t="str">
            <v>Antecedentes abuso de drogas (109)</v>
          </cell>
        </row>
        <row r="28">
          <cell r="B28" t="str">
            <v>Antecedentes de tabaquismo (135)</v>
          </cell>
        </row>
        <row r="29">
          <cell r="B29" t="str">
            <v>Antecedentes Medicos (22)</v>
          </cell>
        </row>
        <row r="30">
          <cell r="B30" t="str">
            <v>Antecedentes patológicos (134)</v>
          </cell>
        </row>
        <row r="31">
          <cell r="B31" t="str">
            <v>ANTIBIOTICO (345)</v>
          </cell>
        </row>
        <row r="32">
          <cell r="B32" t="str">
            <v>Anticuerpos (263)</v>
          </cell>
        </row>
        <row r="33">
          <cell r="B33" t="str">
            <v>Archivo documentación (299)</v>
          </cell>
        </row>
        <row r="34">
          <cell r="B34" t="str">
            <v>ARN (122)</v>
          </cell>
        </row>
        <row r="35">
          <cell r="B35" t="str">
            <v>ASAS, ASDAS (203)</v>
          </cell>
        </row>
        <row r="36">
          <cell r="B36" t="str">
            <v>Asesoramiento/suministro anticonceptivos (147)</v>
          </cell>
        </row>
        <row r="37">
          <cell r="B37" t="str">
            <v>AST, ALT y bilirrubina (107)</v>
          </cell>
        </row>
        <row r="38">
          <cell r="B38" t="str">
            <v>AUDIT-C (268)</v>
          </cell>
        </row>
        <row r="39">
          <cell r="B39" t="str">
            <v>BASDAI (124)</v>
          </cell>
        </row>
        <row r="40">
          <cell r="B40" t="str">
            <v>BASFI (123)</v>
          </cell>
        </row>
        <row r="41">
          <cell r="B41" t="str">
            <v>BASMI (204)</v>
          </cell>
        </row>
        <row r="42">
          <cell r="B42" t="str">
            <v>Batería de cognición (233)</v>
          </cell>
        </row>
        <row r="43">
          <cell r="B43" t="str">
            <v>BC con diferencial (273)</v>
          </cell>
        </row>
        <row r="44">
          <cell r="B44" t="str">
            <v>BDI-II (267)</v>
          </cell>
        </row>
        <row r="45">
          <cell r="B45" t="str">
            <v>Biobanco (217)</v>
          </cell>
        </row>
        <row r="46">
          <cell r="B46" t="str">
            <v>BIOMARCADORES (338)</v>
          </cell>
        </row>
        <row r="47">
          <cell r="B47" t="str">
            <v>BIOPSIA (04)</v>
          </cell>
        </row>
        <row r="48">
          <cell r="B48" t="str">
            <v>BIOPSIA (17)</v>
          </cell>
        </row>
        <row r="49">
          <cell r="B49" t="str">
            <v>Biopsia fresca (352)</v>
          </cell>
        </row>
        <row r="50">
          <cell r="B50" t="str">
            <v>Bioquímica (32)</v>
          </cell>
        </row>
        <row r="51">
          <cell r="B51" t="str">
            <v>BNP o NT-pro-BNP (112)</v>
          </cell>
        </row>
        <row r="52">
          <cell r="B52" t="str">
            <v>BRAF Test de mutacion (347)</v>
          </cell>
        </row>
        <row r="53">
          <cell r="B53" t="str">
            <v>CA 19-9 (340)</v>
          </cell>
        </row>
        <row r="54">
          <cell r="B54" t="str">
            <v>Calcio (173)</v>
          </cell>
        </row>
        <row r="55">
          <cell r="B55" t="str">
            <v>Cálculo de la FG (98)</v>
          </cell>
        </row>
        <row r="56">
          <cell r="B56" t="str">
            <v>Cálculo de la SC (92)</v>
          </cell>
        </row>
        <row r="57">
          <cell r="B57" t="str">
            <v>Cálculo puntuaciones MELD y Maddrey (198)</v>
          </cell>
        </row>
        <row r="58">
          <cell r="B58" t="str">
            <v>Carga viral VHC (46)</v>
          </cell>
        </row>
        <row r="59">
          <cell r="B59" t="str">
            <v>CATETER VENOSO (334)</v>
          </cell>
        </row>
        <row r="60">
          <cell r="B60" t="str">
            <v>CBC (201)</v>
          </cell>
        </row>
        <row r="61">
          <cell r="B61" t="str">
            <v>CdV-EA, SF-36v2, EQ-5D (206)</v>
          </cell>
        </row>
        <row r="62">
          <cell r="B62" t="str">
            <v>CEA (102)</v>
          </cell>
        </row>
        <row r="63">
          <cell r="B63" t="str">
            <v>Células T memoria (180)</v>
          </cell>
        </row>
        <row r="64">
          <cell r="B64" t="str">
            <v>Cistatina (187)</v>
          </cell>
        </row>
        <row r="65">
          <cell r="B65" t="str">
            <v>Coagulacion (1)</v>
          </cell>
        </row>
        <row r="66">
          <cell r="B66" t="str">
            <v>Compensacion/ incentivo equipo investigador (Compensacion/ ince)</v>
          </cell>
        </row>
        <row r="67">
          <cell r="B67" t="str">
            <v>Completed screeming visit 1, failed at screening visit 2 (298)</v>
          </cell>
        </row>
        <row r="68">
          <cell r="B68" t="str">
            <v>Consentimiento Informado (19)</v>
          </cell>
        </row>
        <row r="69">
          <cell r="B69" t="str">
            <v>Constantes Vitales (26)</v>
          </cell>
        </row>
        <row r="70">
          <cell r="B70" t="str">
            <v>Consulta (Consulta)</v>
          </cell>
        </row>
        <row r="71">
          <cell r="B71" t="str">
            <v>Consulta alimentaria (200)</v>
          </cell>
        </row>
        <row r="72">
          <cell r="B72" t="str">
            <v>Consumo de alcohol (256)</v>
          </cell>
        </row>
        <row r="73">
          <cell r="B73" t="str">
            <v>Contacto telefónico (162)</v>
          </cell>
        </row>
        <row r="74">
          <cell r="B74" t="str">
            <v>CONTRASTE (07)</v>
          </cell>
        </row>
        <row r="75">
          <cell r="B75" t="str">
            <v>Control continuo (199)</v>
          </cell>
        </row>
        <row r="76">
          <cell r="B76" t="str">
            <v>Control de AA y AAD (67)</v>
          </cell>
        </row>
        <row r="77">
          <cell r="B77" t="str">
            <v>CPSSS (154)</v>
          </cell>
        </row>
        <row r="78">
          <cell r="B78" t="str">
            <v>Creatina (251)</v>
          </cell>
        </row>
        <row r="79">
          <cell r="B79" t="str">
            <v>Creatinina (175)</v>
          </cell>
        </row>
        <row r="80">
          <cell r="B80" t="str">
            <v>Criterios aleatorización (59)</v>
          </cell>
        </row>
        <row r="81">
          <cell r="B81" t="str">
            <v>Criterios de inclusion/exclusion (20)</v>
          </cell>
        </row>
        <row r="82">
          <cell r="B82" t="str">
            <v>CRP (C-reactive protein) (307)</v>
          </cell>
        </row>
        <row r="83">
          <cell r="B83" t="str">
            <v>Cuantificación de la proteinuria (97)</v>
          </cell>
        </row>
        <row r="84">
          <cell r="B84" t="str">
            <v>Cuestionario de calidad de vida (CCalidadVida)</v>
          </cell>
        </row>
        <row r="85">
          <cell r="B85" t="str">
            <v>Cuestionarios (303)</v>
          </cell>
        </row>
        <row r="86">
          <cell r="B86" t="str">
            <v>Cuestionarios Paciente (68)</v>
          </cell>
        </row>
        <row r="87">
          <cell r="B87" t="str">
            <v>Cultivo de esputo (196)</v>
          </cell>
        </row>
        <row r="88">
          <cell r="B88" t="str">
            <v>Cultivo de líquido ascítico (197)</v>
          </cell>
        </row>
        <row r="89">
          <cell r="B89" t="str">
            <v>Cultivo de orina (195)</v>
          </cell>
        </row>
        <row r="90">
          <cell r="B90" t="str">
            <v>Cultivos (278)</v>
          </cell>
        </row>
        <row r="91">
          <cell r="B91" t="str">
            <v>Cultivos de ultrafiltrados (202)</v>
          </cell>
        </row>
        <row r="92">
          <cell r="B92" t="str">
            <v>Cumplimiento entrada datos CRD (315)</v>
          </cell>
        </row>
        <row r="93">
          <cell r="B93" t="str">
            <v>Cumplimiento terapeutico (24)</v>
          </cell>
        </row>
        <row r="94">
          <cell r="B94" t="str">
            <v>Child-Pugh Score (325)</v>
          </cell>
        </row>
        <row r="95">
          <cell r="B95" t="str">
            <v>Datos demografícos (73)</v>
          </cell>
        </row>
        <row r="96">
          <cell r="B96" t="str">
            <v>Densidad Mineral Osea (DXA) (153)</v>
          </cell>
        </row>
        <row r="97">
          <cell r="B97" t="str">
            <v>Desplazamiento paciente (275)</v>
          </cell>
        </row>
        <row r="98">
          <cell r="B98" t="str">
            <v>Detección de drogas y alcohol (138)</v>
          </cell>
        </row>
        <row r="99">
          <cell r="B99" t="str">
            <v>Detección y monitorización hepatitis (226)</v>
          </cell>
        </row>
        <row r="100">
          <cell r="B100" t="str">
            <v>Determinación Biomarcadores (58)</v>
          </cell>
        </row>
        <row r="101">
          <cell r="B101" t="str">
            <v>Determinación de CAP (223)</v>
          </cell>
        </row>
        <row r="102">
          <cell r="B102" t="str">
            <v>Determinación del Genotipo (164)</v>
          </cell>
        </row>
        <row r="103">
          <cell r="B103" t="str">
            <v>Determinaciones de laboratorio (49)</v>
          </cell>
        </row>
        <row r="104">
          <cell r="B104" t="str">
            <v>Diagnóstico (82)</v>
          </cell>
        </row>
        <row r="105">
          <cell r="B105" t="str">
            <v>Diagnostico hepatitis B (2)</v>
          </cell>
        </row>
        <row r="106">
          <cell r="B106" t="str">
            <v>Diagnostico hepatitis c (3)</v>
          </cell>
        </row>
        <row r="107">
          <cell r="B107" t="str">
            <v>Diario electronico (157)</v>
          </cell>
        </row>
        <row r="108">
          <cell r="B108" t="str">
            <v>Dispensacion del PI (23)</v>
          </cell>
        </row>
        <row r="109">
          <cell r="B109" t="str">
            <v>Documentación de diagnóstico (74)</v>
          </cell>
        </row>
        <row r="110">
          <cell r="B110" t="str">
            <v>Dry Ice (357)</v>
          </cell>
        </row>
        <row r="111">
          <cell r="B111" t="str">
            <v>ECG (72)</v>
          </cell>
        </row>
        <row r="112">
          <cell r="B112" t="str">
            <v>ECOCARDIOGRAMA (11)</v>
          </cell>
        </row>
        <row r="113">
          <cell r="B113" t="str">
            <v>ECOG (30)</v>
          </cell>
        </row>
        <row r="114">
          <cell r="B114" t="str">
            <v>ECOGRAFIA (12)</v>
          </cell>
        </row>
        <row r="115">
          <cell r="B115" t="str">
            <v>ECHO (353)</v>
          </cell>
        </row>
        <row r="116">
          <cell r="B116" t="str">
            <v>EDSS (234)</v>
          </cell>
        </row>
        <row r="117">
          <cell r="B117" t="str">
            <v>eGFR (171)</v>
          </cell>
        </row>
        <row r="118">
          <cell r="B118" t="str">
            <v>EHP-30 y EQ-5D-5L (156)</v>
          </cell>
        </row>
        <row r="119">
          <cell r="B119" t="str">
            <v>Electrocardiograma (29)</v>
          </cell>
        </row>
        <row r="120">
          <cell r="B120" t="str">
            <v>ELECTROENCEFALOGRAMA (15)</v>
          </cell>
        </row>
        <row r="121">
          <cell r="B121" t="str">
            <v>Endoscopia (231)</v>
          </cell>
        </row>
        <row r="122">
          <cell r="B122" t="str">
            <v>Entrenamiento Pacientes (292)</v>
          </cell>
        </row>
        <row r="123">
          <cell r="B123" t="str">
            <v>EOT (350)</v>
          </cell>
        </row>
        <row r="124">
          <cell r="B124" t="str">
            <v>EPO, VEGF, hepcidina (248)</v>
          </cell>
        </row>
        <row r="125">
          <cell r="B125" t="str">
            <v>EQ-5D (126)</v>
          </cell>
        </row>
        <row r="126">
          <cell r="B126" t="str">
            <v>Escala de depresión BDI-II (142)</v>
          </cell>
        </row>
        <row r="127">
          <cell r="B127" t="str">
            <v>Espirometría (Espirometría)</v>
          </cell>
        </row>
        <row r="128">
          <cell r="B128" t="str">
            <v>Estadio de Encefalopatía (190)</v>
          </cell>
        </row>
        <row r="129">
          <cell r="B129" t="str">
            <v>Estudio de coagulación (101)</v>
          </cell>
        </row>
        <row r="130">
          <cell r="B130" t="str">
            <v>ESTUDIO DE LA EXCRECION BACTERIANA (337)</v>
          </cell>
        </row>
        <row r="131">
          <cell r="B131" t="str">
            <v>EuroQol (81)</v>
          </cell>
        </row>
        <row r="132">
          <cell r="B132" t="str">
            <v>Evaluación (288)</v>
          </cell>
        </row>
        <row r="133">
          <cell r="B133" t="str">
            <v>Evaluacion de enfermedad/dolor por el paciente (208)</v>
          </cell>
        </row>
        <row r="134">
          <cell r="B134" t="str">
            <v>Evaluación de infecciones (80)</v>
          </cell>
        </row>
        <row r="135">
          <cell r="B135" t="str">
            <v>Evaluación de la calidad de vida (93)</v>
          </cell>
        </row>
        <row r="136">
          <cell r="B136" t="str">
            <v>Evaluación de la CdV (254)</v>
          </cell>
        </row>
        <row r="137">
          <cell r="B137" t="str">
            <v>Evaluacion de la enfermedad (238)</v>
          </cell>
        </row>
        <row r="138">
          <cell r="B138" t="str">
            <v>Evaluacion de la presencia de segundos tumores primarios (STP) (228)</v>
          </cell>
        </row>
        <row r="139">
          <cell r="B139" t="str">
            <v>Evaluación de la readmisión (119)</v>
          </cell>
        </row>
        <row r="140">
          <cell r="B140" t="str">
            <v>Evaluación del estado vital (118)</v>
          </cell>
        </row>
        <row r="141">
          <cell r="B141" t="str">
            <v>Evaluación del tumor (75)</v>
          </cell>
        </row>
        <row r="142">
          <cell r="B142" t="str">
            <v>Evaluacion eficacia tratamiento (41)</v>
          </cell>
        </row>
        <row r="143">
          <cell r="B143" t="str">
            <v>Evaluación mensual del dolor (155)</v>
          </cell>
        </row>
        <row r="144">
          <cell r="B144" t="str">
            <v>Evaluación neurocognitiva (242)</v>
          </cell>
        </row>
        <row r="145">
          <cell r="B145" t="str">
            <v>Evaluación síntomas IC (117)</v>
          </cell>
        </row>
        <row r="146">
          <cell r="B146" t="str">
            <v>Evaluaciones de PK (131)</v>
          </cell>
        </row>
        <row r="147">
          <cell r="B147" t="str">
            <v>Evaluaciones LVEF (262)</v>
          </cell>
        </row>
        <row r="148">
          <cell r="B148" t="str">
            <v>Evaluar edema periférico (61)</v>
          </cell>
        </row>
        <row r="149">
          <cell r="B149" t="str">
            <v>Exámen de retina (321)</v>
          </cell>
        </row>
        <row r="150">
          <cell r="B150" t="str">
            <v>Examen físico (79)</v>
          </cell>
        </row>
        <row r="151">
          <cell r="B151" t="str">
            <v>Examen ginecológico (151)</v>
          </cell>
        </row>
        <row r="152">
          <cell r="B152" t="str">
            <v>Examen neurológico (255)</v>
          </cell>
        </row>
        <row r="153">
          <cell r="B153" t="str">
            <v>Examen oftalmológico (85)</v>
          </cell>
        </row>
        <row r="154">
          <cell r="B154" t="str">
            <v>Exploracion Fisica (25)</v>
          </cell>
        </row>
        <row r="155">
          <cell r="B155" t="str">
            <v>Exploración PET (95)</v>
          </cell>
        </row>
        <row r="156">
          <cell r="B156" t="str">
            <v>FACIT-F (207)</v>
          </cell>
        </row>
        <row r="157">
          <cell r="B157" t="str">
            <v>FACT-O (168)</v>
          </cell>
        </row>
        <row r="158">
          <cell r="B158" t="str">
            <v>Factores reumatoides (308)</v>
          </cell>
        </row>
        <row r="159">
          <cell r="B159" t="str">
            <v>Fallo de selección (276)</v>
          </cell>
        </row>
        <row r="160">
          <cell r="B160" t="str">
            <v>Farmacocinética (279)</v>
          </cell>
        </row>
        <row r="161">
          <cell r="B161" t="str">
            <v>Farmacogenética (280)</v>
          </cell>
        </row>
        <row r="162">
          <cell r="B162" t="str">
            <v>FC (257)</v>
          </cell>
        </row>
        <row r="163">
          <cell r="B163" t="str">
            <v>Ferritina, Transferrina, hierro total, TIBC (246)</v>
          </cell>
        </row>
        <row r="164">
          <cell r="B164" t="str">
            <v>FEVI (163)</v>
          </cell>
        </row>
        <row r="165">
          <cell r="B165" t="str">
            <v>FGF-23 (178)</v>
          </cell>
        </row>
        <row r="166">
          <cell r="B166" t="str">
            <v>Fibroscan (244)</v>
          </cell>
        </row>
        <row r="167">
          <cell r="B167" t="str">
            <v>Finalización Temprana (291)</v>
          </cell>
        </row>
        <row r="168">
          <cell r="B168" t="str">
            <v>FNC (227)</v>
          </cell>
        </row>
        <row r="169">
          <cell r="B169" t="str">
            <v>Folato (245)</v>
          </cell>
        </row>
        <row r="170">
          <cell r="B170" t="str">
            <v>Fondo del ojo (87)</v>
          </cell>
        </row>
        <row r="171">
          <cell r="B171" t="str">
            <v>Fosfatasa alcalina (177)</v>
          </cell>
        </row>
        <row r="172">
          <cell r="B172" t="str">
            <v>Fosfocreatina (289)</v>
          </cell>
        </row>
        <row r="173">
          <cell r="B173" t="str">
            <v>Fósforo (174)</v>
          </cell>
        </row>
        <row r="174">
          <cell r="B174" t="str">
            <v>Fotográfico (281)</v>
          </cell>
        </row>
        <row r="175">
          <cell r="B175" t="str">
            <v>Frecuencia cardiaca (250)</v>
          </cell>
        </row>
        <row r="176">
          <cell r="B176" t="str">
            <v>FSH Sérica (71)</v>
          </cell>
        </row>
        <row r="177">
          <cell r="B177" t="str">
            <v>Función hepática (62)</v>
          </cell>
        </row>
        <row r="178">
          <cell r="B178" t="str">
            <v>Función renal (50)</v>
          </cell>
        </row>
        <row r="179">
          <cell r="B179" t="str">
            <v>Fundoscopia a Color para medir Toxicidad del Ojo (361)</v>
          </cell>
        </row>
        <row r="180">
          <cell r="B180" t="str">
            <v>GAMMA OSEA (13)</v>
          </cell>
        </row>
        <row r="181">
          <cell r="B181" t="str">
            <v>Genes amplificados (resistencia hormonal) (225)</v>
          </cell>
        </row>
        <row r="182">
          <cell r="B182" t="str">
            <v>Genotipo VHC (45)</v>
          </cell>
        </row>
        <row r="183">
          <cell r="B183" t="str">
            <v>Glucosa/Colesterol/Triglicéridos (169)</v>
          </cell>
        </row>
        <row r="184">
          <cell r="B184" t="str">
            <v>HAQ-DI (218)</v>
          </cell>
        </row>
        <row r="185">
          <cell r="B185" t="str">
            <v>Hb (247)</v>
          </cell>
        </row>
        <row r="186">
          <cell r="B186" t="str">
            <v>HbA1c (51)</v>
          </cell>
        </row>
        <row r="187">
          <cell r="B187" t="str">
            <v>HBsAg, Ac anti-VIH (137)</v>
          </cell>
        </row>
        <row r="188">
          <cell r="B188" t="str">
            <v>Hematología (31)</v>
          </cell>
        </row>
        <row r="189">
          <cell r="B189" t="str">
            <v>Hemocultivos (194)</v>
          </cell>
        </row>
        <row r="190">
          <cell r="B190" t="str">
            <v>Hemograma (91)</v>
          </cell>
        </row>
        <row r="191">
          <cell r="B191" t="str">
            <v>Hidratación del paciente (221)</v>
          </cell>
        </row>
        <row r="192">
          <cell r="B192" t="str">
            <v>Historia clínica (42)</v>
          </cell>
        </row>
        <row r="193">
          <cell r="B193" t="str">
            <v>HLA-B27 (129)</v>
          </cell>
        </row>
        <row r="194">
          <cell r="B194" t="str">
            <v>Hoja de información (108)</v>
          </cell>
        </row>
        <row r="195">
          <cell r="B195" t="str">
            <v>Hormona Foliculoestimulante (286)</v>
          </cell>
        </row>
        <row r="196">
          <cell r="B196" t="str">
            <v>Hormona tiroidea (304)</v>
          </cell>
        </row>
        <row r="197">
          <cell r="B197" t="str">
            <v>Hospitalizacion (Hospitalizacion)</v>
          </cell>
        </row>
        <row r="198">
          <cell r="B198" t="str">
            <v>Hospitalización por insuficiencia cardiaca índice (115)</v>
          </cell>
        </row>
        <row r="199">
          <cell r="B199" t="str">
            <v>HRPQ (269)</v>
          </cell>
        </row>
        <row r="200">
          <cell r="B200" t="str">
            <v>HRUQ y HRPQ (159)</v>
          </cell>
        </row>
        <row r="201">
          <cell r="B201" t="str">
            <v>Información del transplante (43)</v>
          </cell>
        </row>
        <row r="202">
          <cell r="B202" t="str">
            <v>Inmunogenicidad (130)</v>
          </cell>
        </row>
        <row r="203">
          <cell r="B203" t="str">
            <v>Insulina total (140)</v>
          </cell>
        </row>
        <row r="204">
          <cell r="B204" t="str">
            <v>INTERFERON-GAMMA (341)</v>
          </cell>
        </row>
        <row r="205">
          <cell r="B205" t="str">
            <v>Interpretacion e informe, Videonistagmografia (359)</v>
          </cell>
        </row>
        <row r="206">
          <cell r="B206" t="str">
            <v>iPTH (172)</v>
          </cell>
        </row>
        <row r="207">
          <cell r="B207" t="str">
            <v>IVRS/IWRS (249)</v>
          </cell>
        </row>
        <row r="208">
          <cell r="B208" t="str">
            <v>Jeringa precargada - autoinyección (136)</v>
          </cell>
        </row>
        <row r="209">
          <cell r="B209" t="str">
            <v>KDQOL SF, EQ-5D y PGIC (260)</v>
          </cell>
        </row>
        <row r="210">
          <cell r="B210" t="str">
            <v>Láminas de tumor FFIP para biomarcadores (36)</v>
          </cell>
        </row>
        <row r="211">
          <cell r="B211" t="str">
            <v>Leucocitos (216)</v>
          </cell>
        </row>
        <row r="212">
          <cell r="B212" t="str">
            <v>Lípidos (132)</v>
          </cell>
        </row>
        <row r="213">
          <cell r="B213" t="str">
            <v>LIQUIDO CEFALORRAQUIDEO (343)</v>
          </cell>
        </row>
        <row r="214">
          <cell r="B214" t="str">
            <v>Localización aguja guiada ultrasonidos (317)</v>
          </cell>
        </row>
        <row r="215">
          <cell r="B215" t="str">
            <v>Lp(A) (264)</v>
          </cell>
        </row>
        <row r="216">
          <cell r="B216" t="str">
            <v>Llamada al IXRS (212)</v>
          </cell>
        </row>
        <row r="217">
          <cell r="B217" t="str">
            <v>Llamada telefónica (211)</v>
          </cell>
        </row>
        <row r="218">
          <cell r="B218" t="str">
            <v>Mamografía (149)</v>
          </cell>
        </row>
        <row r="219">
          <cell r="B219" t="str">
            <v>MAPA (259)</v>
          </cell>
        </row>
        <row r="220">
          <cell r="B220" t="str">
            <v>Marcador tumoral (220)</v>
          </cell>
        </row>
        <row r="221">
          <cell r="B221" t="str">
            <v>MASES y zonas de entesis ampliada (128)</v>
          </cell>
        </row>
        <row r="222">
          <cell r="B222" t="str">
            <v>Medicación concomitante (53)</v>
          </cell>
        </row>
        <row r="223">
          <cell r="B223" t="str">
            <v>Medición de PA y FC (113)</v>
          </cell>
        </row>
        <row r="224">
          <cell r="B224" t="str">
            <v>Medición rigidez hepática (224)</v>
          </cell>
        </row>
        <row r="225">
          <cell r="B225" t="str">
            <v>Metabolitos del triptofano (243)</v>
          </cell>
        </row>
        <row r="226">
          <cell r="B226" t="str">
            <v>Monitorización de INR (360)</v>
          </cell>
        </row>
        <row r="227">
          <cell r="B227" t="str">
            <v>Movilidad espinal (125)</v>
          </cell>
        </row>
        <row r="228">
          <cell r="B228" t="str">
            <v>MSFC (270)</v>
          </cell>
        </row>
        <row r="229">
          <cell r="B229" t="str">
            <v>MSIS-29 (265)</v>
          </cell>
        </row>
        <row r="230">
          <cell r="B230" t="str">
            <v>Muestra de orina (52)</v>
          </cell>
        </row>
        <row r="231">
          <cell r="B231" t="str">
            <v>Muestra de plasma (104)</v>
          </cell>
        </row>
        <row r="232">
          <cell r="B232" t="str">
            <v>Muestra de saliva (84)</v>
          </cell>
        </row>
        <row r="233">
          <cell r="B233" t="str">
            <v>Muestra de sangre (103)</v>
          </cell>
        </row>
        <row r="234">
          <cell r="B234" t="str">
            <v>Muestra de tejido tumoral (90)</v>
          </cell>
        </row>
        <row r="235">
          <cell r="B235" t="str">
            <v>Muestra farmacodinámica (161)</v>
          </cell>
        </row>
        <row r="236">
          <cell r="B236" t="str">
            <v>Muestra para análisis de resistencia del VHC (144)</v>
          </cell>
        </row>
        <row r="237">
          <cell r="B237" t="str">
            <v>Muestra para análisis farmacocinético (145)</v>
          </cell>
        </row>
        <row r="238">
          <cell r="B238" t="str">
            <v>Muestra para Farmacogenética (69)</v>
          </cell>
        </row>
        <row r="239">
          <cell r="B239" t="str">
            <v>Muestras biológicas (253)</v>
          </cell>
        </row>
        <row r="240">
          <cell r="B240" t="str">
            <v>Muestras de médula ósea (284)</v>
          </cell>
        </row>
        <row r="241">
          <cell r="B241" t="str">
            <v>Muestras Farmacogenómicas (210)</v>
          </cell>
        </row>
        <row r="242">
          <cell r="B242" t="str">
            <v>Muestras para virología (239)</v>
          </cell>
        </row>
        <row r="243">
          <cell r="B243" t="str">
            <v>MUGA (10)</v>
          </cell>
        </row>
        <row r="244">
          <cell r="B244" t="str">
            <v>MUGA (14)</v>
          </cell>
        </row>
        <row r="245">
          <cell r="B245" t="str">
            <v>Nivel EVR (56)</v>
          </cell>
        </row>
        <row r="246">
          <cell r="B246" t="str">
            <v>Nivel TAC (55)</v>
          </cell>
        </row>
        <row r="247">
          <cell r="B247" t="str">
            <v>NYHA (NYHA)</v>
          </cell>
        </row>
        <row r="248">
          <cell r="B248" t="str">
            <v>Osteocalcina (176)</v>
          </cell>
        </row>
        <row r="249">
          <cell r="B249" t="str">
            <v>Otros (Otros)</v>
          </cell>
        </row>
        <row r="250">
          <cell r="B250" t="str">
            <v>Otros Inmunosupresores (57)</v>
          </cell>
        </row>
        <row r="251">
          <cell r="B251" t="str">
            <v>Oximetría de pulso (193)</v>
          </cell>
        </row>
        <row r="252">
          <cell r="B252" t="str">
            <v>P/C (179)</v>
          </cell>
        </row>
        <row r="253">
          <cell r="B253" t="str">
            <v>PA (258)</v>
          </cell>
        </row>
        <row r="254">
          <cell r="B254" t="str">
            <v>Panel Anticuerpos (182)</v>
          </cell>
        </row>
        <row r="255">
          <cell r="B255" t="str">
            <v>Panel cardiovascular (133)</v>
          </cell>
        </row>
        <row r="256">
          <cell r="B256" t="str">
            <v>Panel endocrino (152)</v>
          </cell>
        </row>
        <row r="257">
          <cell r="B257" t="str">
            <v>PCR (213)</v>
          </cell>
        </row>
        <row r="258">
          <cell r="B258" t="str">
            <v>PCR (344)</v>
          </cell>
        </row>
        <row r="259">
          <cell r="B259" t="str">
            <v>PCRus (Proteína C reactiva ultrasensible) (121)</v>
          </cell>
        </row>
        <row r="260">
          <cell r="B260" t="str">
            <v>Perfil lipídico (63)</v>
          </cell>
        </row>
        <row r="261">
          <cell r="B261" t="str">
            <v>Perfil microARN (37)</v>
          </cell>
        </row>
        <row r="262">
          <cell r="B262" t="str">
            <v>Peso (48)</v>
          </cell>
        </row>
        <row r="263">
          <cell r="B263" t="str">
            <v>PET (09)</v>
          </cell>
        </row>
        <row r="264">
          <cell r="B264" t="str">
            <v>PET FDG (336)</v>
          </cell>
        </row>
        <row r="265">
          <cell r="B265" t="str">
            <v>PGIC (160)</v>
          </cell>
        </row>
        <row r="266">
          <cell r="B266" t="str">
            <v>Pharmacy Fee (start up -close-out) (356)</v>
          </cell>
        </row>
        <row r="267">
          <cell r="B267" t="str">
            <v>PM6M (236)</v>
          </cell>
        </row>
        <row r="268">
          <cell r="B268" t="str">
            <v>PNC (64)</v>
          </cell>
        </row>
        <row r="269">
          <cell r="B269" t="str">
            <v>PPD (287)</v>
          </cell>
        </row>
        <row r="270">
          <cell r="B270" t="str">
            <v>PPT (partial tromboplastin time) (309)</v>
          </cell>
        </row>
        <row r="271">
          <cell r="B271" t="str">
            <v>Precalcitonina (324)</v>
          </cell>
        </row>
        <row r="272">
          <cell r="B272" t="str">
            <v>preparacion y envio (349)</v>
          </cell>
        </row>
        <row r="273">
          <cell r="B273" t="str">
            <v>Presión arterial (105)</v>
          </cell>
        </row>
        <row r="274">
          <cell r="B274" t="str">
            <v>Presión intraocular (83)</v>
          </cell>
        </row>
        <row r="275">
          <cell r="B275" t="str">
            <v>Proteínas (185)</v>
          </cell>
        </row>
        <row r="276">
          <cell r="B276" t="str">
            <v>Proteinuria (188)</v>
          </cell>
        </row>
        <row r="277">
          <cell r="B277" t="str">
            <v>Prueba embarazo (47)</v>
          </cell>
        </row>
        <row r="278">
          <cell r="B278" t="str">
            <v>PRUEBA EMBARAZO SUERO (335)</v>
          </cell>
        </row>
        <row r="279">
          <cell r="B279" t="str">
            <v>Prueba hepatitis/VIH (148)</v>
          </cell>
        </row>
        <row r="280">
          <cell r="B280" t="str">
            <v>Prueba Papanicolaou (150)</v>
          </cell>
        </row>
        <row r="281">
          <cell r="B281" t="str">
            <v>Pruebas de la función tiroidea (99)</v>
          </cell>
        </row>
        <row r="282">
          <cell r="B282" t="str">
            <v>Pruebas de laboratorio (240)</v>
          </cell>
        </row>
        <row r="283">
          <cell r="B283" t="str">
            <v>Pruebas/Procedimientos/Tratamientos (114)</v>
          </cell>
        </row>
        <row r="284">
          <cell r="B284" t="str">
            <v>PSA (34)</v>
          </cell>
        </row>
        <row r="285">
          <cell r="B285" t="str">
            <v>Pulsioximetría (219)</v>
          </cell>
        </row>
        <row r="286">
          <cell r="B286" t="str">
            <v>Punción Lumbar (PLumbar)</v>
          </cell>
        </row>
        <row r="287">
          <cell r="B287" t="str">
            <v>Puntuación FLIPI (77)</v>
          </cell>
        </row>
        <row r="288">
          <cell r="B288" t="str">
            <v>Puntuación MAVC (89)</v>
          </cell>
        </row>
        <row r="289">
          <cell r="B289" t="str">
            <v>QLQ-C30 (232)</v>
          </cell>
        </row>
        <row r="290">
          <cell r="B290" t="str">
            <v>RAD68 (215)</v>
          </cell>
        </row>
        <row r="291">
          <cell r="B291" t="str">
            <v>RASQ (78)</v>
          </cell>
        </row>
        <row r="292">
          <cell r="B292" t="str">
            <v>RAT66 (214)</v>
          </cell>
        </row>
        <row r="293">
          <cell r="B293" t="str">
            <v>RCP (38)</v>
          </cell>
        </row>
        <row r="294">
          <cell r="B294" t="str">
            <v>RECIST (305)</v>
          </cell>
        </row>
        <row r="295">
          <cell r="B295" t="str">
            <v>reconsentimiento (326)</v>
          </cell>
        </row>
        <row r="296">
          <cell r="B296" t="str">
            <v>Recuento de 44 articulaciones sensibles (127)</v>
          </cell>
        </row>
        <row r="297">
          <cell r="B297" t="str">
            <v>Recuento de la medicación (106)</v>
          </cell>
        </row>
        <row r="298">
          <cell r="B298" t="str">
            <v>Recuento de linfocitos (222)</v>
          </cell>
        </row>
        <row r="299">
          <cell r="B299" t="str">
            <v>Redispensación medicación (60)</v>
          </cell>
        </row>
        <row r="300">
          <cell r="B300" t="str">
            <v>Reembolso Actividades (294)</v>
          </cell>
        </row>
        <row r="301">
          <cell r="B301" t="str">
            <v>Registro adminstración dosis (54)</v>
          </cell>
        </row>
        <row r="302">
          <cell r="B302" t="str">
            <v>Registro de hospitalizaciones (229)</v>
          </cell>
        </row>
        <row r="303">
          <cell r="B303" t="str">
            <v>Respuesta a la quimioterapia (167)</v>
          </cell>
        </row>
        <row r="304">
          <cell r="B304" t="str">
            <v>Resultados comunicados por el paciente (165)</v>
          </cell>
        </row>
        <row r="305">
          <cell r="B305" t="str">
            <v>Resumen insuficiencia cardiaca índice (116)</v>
          </cell>
        </row>
        <row r="306">
          <cell r="B306" t="str">
            <v>Revisión de Seguridad (183)</v>
          </cell>
        </row>
        <row r="307">
          <cell r="B307" t="str">
            <v>Revisión eventos adversos (300)</v>
          </cell>
        </row>
        <row r="308">
          <cell r="B308" t="str">
            <v>RIV-D Testing (323)</v>
          </cell>
        </row>
        <row r="309">
          <cell r="B309" t="str">
            <v>RM (205)</v>
          </cell>
        </row>
        <row r="310">
          <cell r="B310" t="str">
            <v>RMN (08)</v>
          </cell>
        </row>
        <row r="311">
          <cell r="B311" t="str">
            <v>RNA (241)</v>
          </cell>
        </row>
        <row r="312">
          <cell r="B312" t="str">
            <v>RX (285)</v>
          </cell>
        </row>
        <row r="313">
          <cell r="B313" t="str">
            <v>RX Tórax (283)</v>
          </cell>
        </row>
        <row r="314">
          <cell r="B314" t="str">
            <v>Seguimiento  del estado (166)</v>
          </cell>
        </row>
        <row r="315">
          <cell r="B315" t="str">
            <v>Selección (110)</v>
          </cell>
        </row>
        <row r="316">
          <cell r="B316" t="str">
            <v>Serología viral (44)</v>
          </cell>
        </row>
        <row r="317">
          <cell r="B317" t="str">
            <v>Serum Chemistries (339)</v>
          </cell>
        </row>
        <row r="318">
          <cell r="B318" t="str">
            <v>Servicios de Enfermería (SENF)</v>
          </cell>
        </row>
        <row r="319">
          <cell r="B319" t="str">
            <v>Sesión dermatológica (Derma)</v>
          </cell>
        </row>
        <row r="320">
          <cell r="B320" t="str">
            <v>Síntomas B (230)</v>
          </cell>
        </row>
        <row r="321">
          <cell r="B321" t="str">
            <v>SNRS (237)</v>
          </cell>
        </row>
        <row r="322">
          <cell r="B322" t="str">
            <v>Spec Handling (302)</v>
          </cell>
        </row>
        <row r="323">
          <cell r="B323" t="str">
            <v>SPECT (16)</v>
          </cell>
        </row>
        <row r="324">
          <cell r="B324" t="str">
            <v>SSIQ y PSIQ (158)</v>
          </cell>
        </row>
        <row r="325">
          <cell r="B325" t="str">
            <v>Study Start-up Fee (355)</v>
          </cell>
        </row>
        <row r="326">
          <cell r="B326" t="str">
            <v>Supervivencia y tratamiento posterior (40)</v>
          </cell>
        </row>
        <row r="327">
          <cell r="B327" t="str">
            <v>T25FW, 9HPT, PASAT (235)</v>
          </cell>
        </row>
        <row r="328">
          <cell r="B328" t="str">
            <v>TAC (06)</v>
          </cell>
        </row>
        <row r="329">
          <cell r="B329" t="str">
            <v>Talla (76)</v>
          </cell>
        </row>
        <row r="330">
          <cell r="B330" t="str">
            <v>Tapón MEMS (entrega, descarga, recogida) (143)</v>
          </cell>
        </row>
        <row r="331">
          <cell r="B331" t="str">
            <v>TEJIDO DE ARCHIVO (333)</v>
          </cell>
        </row>
        <row r="332">
          <cell r="B332" t="str">
            <v>Terminacion anticipada (Terminacion Antic)</v>
          </cell>
        </row>
        <row r="333">
          <cell r="B333" t="str">
            <v>Test de detección de Candida (322)</v>
          </cell>
        </row>
        <row r="334">
          <cell r="B334" t="str">
            <v>test del papiloma humano (348)</v>
          </cell>
        </row>
        <row r="335">
          <cell r="B335" t="str">
            <v>Test Tuberculosis (282)</v>
          </cell>
        </row>
        <row r="336">
          <cell r="B336" t="str">
            <v>Testosterona (35)</v>
          </cell>
        </row>
        <row r="337">
          <cell r="B337" t="str">
            <v>TFGc estimada (111)</v>
          </cell>
        </row>
        <row r="338">
          <cell r="B338" t="str">
            <v>TIEMPO ADICIONAL DE INFUSION (342)</v>
          </cell>
        </row>
        <row r="339">
          <cell r="B339" t="str">
            <v>Tomografía coherencia óptica (86)</v>
          </cell>
        </row>
        <row r="340">
          <cell r="B340" t="str">
            <v>Toxicidad (327)</v>
          </cell>
        </row>
        <row r="341">
          <cell r="B341" t="str">
            <v>TP/TTP/IIN/Trombocitos (191)</v>
          </cell>
        </row>
        <row r="342">
          <cell r="B342" t="str">
            <v>TPP (277)</v>
          </cell>
        </row>
        <row r="343">
          <cell r="B343" t="str">
            <v>Tratamiento Previo (21)</v>
          </cell>
        </row>
        <row r="344">
          <cell r="B344" t="str">
            <v>Tratamientos concomitantes (27)</v>
          </cell>
        </row>
        <row r="345">
          <cell r="B345" t="str">
            <v>TSH (141)</v>
          </cell>
        </row>
        <row r="346">
          <cell r="B346" t="str">
            <v>TSQM (261)</v>
          </cell>
        </row>
        <row r="347">
          <cell r="B347" t="str">
            <v>Tumor Archivado (351)</v>
          </cell>
        </row>
        <row r="348">
          <cell r="B348" t="str">
            <v>UACR (170)</v>
          </cell>
        </row>
        <row r="349">
          <cell r="B349" t="str">
            <v>ultrasonido (328)</v>
          </cell>
        </row>
        <row r="350">
          <cell r="B350" t="str">
            <v>URS (266)</v>
          </cell>
        </row>
        <row r="351">
          <cell r="B351" t="str">
            <v>Uso de recursos médicos (39)</v>
          </cell>
        </row>
        <row r="352">
          <cell r="B352" t="str">
            <v>Vacuna (290)</v>
          </cell>
        </row>
        <row r="353">
          <cell r="B353" t="str">
            <v>Varillas (306)</v>
          </cell>
        </row>
        <row r="354">
          <cell r="B354" t="str">
            <v>Venopunción (301)</v>
          </cell>
        </row>
        <row r="355">
          <cell r="B355" t="str">
            <v>Videonistagmografia (358)</v>
          </cell>
        </row>
        <row r="356">
          <cell r="B356" t="str">
            <v>VISITA HOSPITAL DE DÍA (02)</v>
          </cell>
        </row>
        <row r="357">
          <cell r="B357" t="str">
            <v>VISITA MEDICA (01)</v>
          </cell>
        </row>
        <row r="358">
          <cell r="B358" t="str">
            <v>Visita no programada (274)</v>
          </cell>
        </row>
        <row r="359">
          <cell r="B359" t="str">
            <v>Volumen en orina (189)</v>
          </cell>
        </row>
        <row r="360">
          <cell r="B360" t="str">
            <v>VSG (velocidad sedimentación globular) (120)</v>
          </cell>
        </row>
        <row r="361">
          <cell r="B361" t="str">
            <v>VVelocidad onda de pulso (181)</v>
          </cell>
        </row>
      </sheetData>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24E9D7-D2F0-4E41-86A6-5E2EF67706BB}">
  <sheetPr>
    <pageSetUpPr fitToPage="1"/>
  </sheetPr>
  <dimension ref="A1:K65"/>
  <sheetViews>
    <sheetView tabSelected="1" zoomScale="90" zoomScaleNormal="90" workbookViewId="0">
      <selection activeCell="F18" sqref="F18"/>
    </sheetView>
  </sheetViews>
  <sheetFormatPr baseColWidth="10" defaultRowHeight="13.2" x14ac:dyDescent="0.3"/>
  <cols>
    <col min="1" max="1" width="8.5546875" style="19" customWidth="1"/>
    <col min="2" max="2" width="11.44140625" style="19" hidden="1" customWidth="1"/>
    <col min="3" max="3" width="0.109375" style="19" customWidth="1"/>
    <col min="4" max="4" width="76.6640625" style="19" customWidth="1"/>
    <col min="5" max="5" width="25.88671875" style="19" customWidth="1"/>
    <col min="6" max="6" width="31" style="19" customWidth="1"/>
    <col min="7" max="7" width="16" style="19" customWidth="1"/>
    <col min="8" max="8" width="11.33203125" style="19" customWidth="1"/>
    <col min="9" max="9" width="14.33203125" style="19" customWidth="1"/>
    <col min="10" max="10" width="11.5546875" style="19" hidden="1" customWidth="1"/>
    <col min="11" max="11" width="11.44140625" style="19"/>
    <col min="12" max="256" width="11.44140625" style="98"/>
    <col min="257" max="257" width="8.5546875" style="98" customWidth="1"/>
    <col min="258" max="258" width="0" style="98" hidden="1" customWidth="1"/>
    <col min="259" max="259" width="0.109375" style="98" customWidth="1"/>
    <col min="260" max="260" width="76.6640625" style="98" customWidth="1"/>
    <col min="261" max="261" width="25.88671875" style="98" customWidth="1"/>
    <col min="262" max="262" width="31" style="98" customWidth="1"/>
    <col min="263" max="263" width="16" style="98" customWidth="1"/>
    <col min="264" max="264" width="11.33203125" style="98" customWidth="1"/>
    <col min="265" max="265" width="14.33203125" style="98" customWidth="1"/>
    <col min="266" max="512" width="11.44140625" style="98"/>
    <col min="513" max="513" width="8.5546875" style="98" customWidth="1"/>
    <col min="514" max="514" width="0" style="98" hidden="1" customWidth="1"/>
    <col min="515" max="515" width="0.109375" style="98" customWidth="1"/>
    <col min="516" max="516" width="76.6640625" style="98" customWidth="1"/>
    <col min="517" max="517" width="25.88671875" style="98" customWidth="1"/>
    <col min="518" max="518" width="31" style="98" customWidth="1"/>
    <col min="519" max="519" width="16" style="98" customWidth="1"/>
    <col min="520" max="520" width="11.33203125" style="98" customWidth="1"/>
    <col min="521" max="521" width="14.33203125" style="98" customWidth="1"/>
    <col min="522" max="768" width="11.44140625" style="98"/>
    <col min="769" max="769" width="8.5546875" style="98" customWidth="1"/>
    <col min="770" max="770" width="0" style="98" hidden="1" customWidth="1"/>
    <col min="771" max="771" width="0.109375" style="98" customWidth="1"/>
    <col min="772" max="772" width="76.6640625" style="98" customWidth="1"/>
    <col min="773" max="773" width="25.88671875" style="98" customWidth="1"/>
    <col min="774" max="774" width="31" style="98" customWidth="1"/>
    <col min="775" max="775" width="16" style="98" customWidth="1"/>
    <col min="776" max="776" width="11.33203125" style="98" customWidth="1"/>
    <col min="777" max="777" width="14.33203125" style="98" customWidth="1"/>
    <col min="778" max="1024" width="11.44140625" style="98"/>
    <col min="1025" max="1025" width="8.5546875" style="98" customWidth="1"/>
    <col min="1026" max="1026" width="0" style="98" hidden="1" customWidth="1"/>
    <col min="1027" max="1027" width="0.109375" style="98" customWidth="1"/>
    <col min="1028" max="1028" width="76.6640625" style="98" customWidth="1"/>
    <col min="1029" max="1029" width="25.88671875" style="98" customWidth="1"/>
    <col min="1030" max="1030" width="31" style="98" customWidth="1"/>
    <col min="1031" max="1031" width="16" style="98" customWidth="1"/>
    <col min="1032" max="1032" width="11.33203125" style="98" customWidth="1"/>
    <col min="1033" max="1033" width="14.33203125" style="98" customWidth="1"/>
    <col min="1034" max="1280" width="11.44140625" style="98"/>
    <col min="1281" max="1281" width="8.5546875" style="98" customWidth="1"/>
    <col min="1282" max="1282" width="0" style="98" hidden="1" customWidth="1"/>
    <col min="1283" max="1283" width="0.109375" style="98" customWidth="1"/>
    <col min="1284" max="1284" width="76.6640625" style="98" customWidth="1"/>
    <col min="1285" max="1285" width="25.88671875" style="98" customWidth="1"/>
    <col min="1286" max="1286" width="31" style="98" customWidth="1"/>
    <col min="1287" max="1287" width="16" style="98" customWidth="1"/>
    <col min="1288" max="1288" width="11.33203125" style="98" customWidth="1"/>
    <col min="1289" max="1289" width="14.33203125" style="98" customWidth="1"/>
    <col min="1290" max="1536" width="11.44140625" style="98"/>
    <col min="1537" max="1537" width="8.5546875" style="98" customWidth="1"/>
    <col min="1538" max="1538" width="0" style="98" hidden="1" customWidth="1"/>
    <col min="1539" max="1539" width="0.109375" style="98" customWidth="1"/>
    <col min="1540" max="1540" width="76.6640625" style="98" customWidth="1"/>
    <col min="1541" max="1541" width="25.88671875" style="98" customWidth="1"/>
    <col min="1542" max="1542" width="31" style="98" customWidth="1"/>
    <col min="1543" max="1543" width="16" style="98" customWidth="1"/>
    <col min="1544" max="1544" width="11.33203125" style="98" customWidth="1"/>
    <col min="1545" max="1545" width="14.33203125" style="98" customWidth="1"/>
    <col min="1546" max="1792" width="11.44140625" style="98"/>
    <col min="1793" max="1793" width="8.5546875" style="98" customWidth="1"/>
    <col min="1794" max="1794" width="0" style="98" hidden="1" customWidth="1"/>
    <col min="1795" max="1795" width="0.109375" style="98" customWidth="1"/>
    <col min="1796" max="1796" width="76.6640625" style="98" customWidth="1"/>
    <col min="1797" max="1797" width="25.88671875" style="98" customWidth="1"/>
    <col min="1798" max="1798" width="31" style="98" customWidth="1"/>
    <col min="1799" max="1799" width="16" style="98" customWidth="1"/>
    <col min="1800" max="1800" width="11.33203125" style="98" customWidth="1"/>
    <col min="1801" max="1801" width="14.33203125" style="98" customWidth="1"/>
    <col min="1802" max="2048" width="11.44140625" style="98"/>
    <col min="2049" max="2049" width="8.5546875" style="98" customWidth="1"/>
    <col min="2050" max="2050" width="0" style="98" hidden="1" customWidth="1"/>
    <col min="2051" max="2051" width="0.109375" style="98" customWidth="1"/>
    <col min="2052" max="2052" width="76.6640625" style="98" customWidth="1"/>
    <col min="2053" max="2053" width="25.88671875" style="98" customWidth="1"/>
    <col min="2054" max="2054" width="31" style="98" customWidth="1"/>
    <col min="2055" max="2055" width="16" style="98" customWidth="1"/>
    <col min="2056" max="2056" width="11.33203125" style="98" customWidth="1"/>
    <col min="2057" max="2057" width="14.33203125" style="98" customWidth="1"/>
    <col min="2058" max="2304" width="11.44140625" style="98"/>
    <col min="2305" max="2305" width="8.5546875" style="98" customWidth="1"/>
    <col min="2306" max="2306" width="0" style="98" hidden="1" customWidth="1"/>
    <col min="2307" max="2307" width="0.109375" style="98" customWidth="1"/>
    <col min="2308" max="2308" width="76.6640625" style="98" customWidth="1"/>
    <col min="2309" max="2309" width="25.88671875" style="98" customWidth="1"/>
    <col min="2310" max="2310" width="31" style="98" customWidth="1"/>
    <col min="2311" max="2311" width="16" style="98" customWidth="1"/>
    <col min="2312" max="2312" width="11.33203125" style="98" customWidth="1"/>
    <col min="2313" max="2313" width="14.33203125" style="98" customWidth="1"/>
    <col min="2314" max="2560" width="11.44140625" style="98"/>
    <col min="2561" max="2561" width="8.5546875" style="98" customWidth="1"/>
    <col min="2562" max="2562" width="0" style="98" hidden="1" customWidth="1"/>
    <col min="2563" max="2563" width="0.109375" style="98" customWidth="1"/>
    <col min="2564" max="2564" width="76.6640625" style="98" customWidth="1"/>
    <col min="2565" max="2565" width="25.88671875" style="98" customWidth="1"/>
    <col min="2566" max="2566" width="31" style="98" customWidth="1"/>
    <col min="2567" max="2567" width="16" style="98" customWidth="1"/>
    <col min="2568" max="2568" width="11.33203125" style="98" customWidth="1"/>
    <col min="2569" max="2569" width="14.33203125" style="98" customWidth="1"/>
    <col min="2570" max="2816" width="11.44140625" style="98"/>
    <col min="2817" max="2817" width="8.5546875" style="98" customWidth="1"/>
    <col min="2818" max="2818" width="0" style="98" hidden="1" customWidth="1"/>
    <col min="2819" max="2819" width="0.109375" style="98" customWidth="1"/>
    <col min="2820" max="2820" width="76.6640625" style="98" customWidth="1"/>
    <col min="2821" max="2821" width="25.88671875" style="98" customWidth="1"/>
    <col min="2822" max="2822" width="31" style="98" customWidth="1"/>
    <col min="2823" max="2823" width="16" style="98" customWidth="1"/>
    <col min="2824" max="2824" width="11.33203125" style="98" customWidth="1"/>
    <col min="2825" max="2825" width="14.33203125" style="98" customWidth="1"/>
    <col min="2826" max="3072" width="11.44140625" style="98"/>
    <col min="3073" max="3073" width="8.5546875" style="98" customWidth="1"/>
    <col min="3074" max="3074" width="0" style="98" hidden="1" customWidth="1"/>
    <col min="3075" max="3075" width="0.109375" style="98" customWidth="1"/>
    <col min="3076" max="3076" width="76.6640625" style="98" customWidth="1"/>
    <col min="3077" max="3077" width="25.88671875" style="98" customWidth="1"/>
    <col min="3078" max="3078" width="31" style="98" customWidth="1"/>
    <col min="3079" max="3079" width="16" style="98" customWidth="1"/>
    <col min="3080" max="3080" width="11.33203125" style="98" customWidth="1"/>
    <col min="3081" max="3081" width="14.33203125" style="98" customWidth="1"/>
    <col min="3082" max="3328" width="11.44140625" style="98"/>
    <col min="3329" max="3329" width="8.5546875" style="98" customWidth="1"/>
    <col min="3330" max="3330" width="0" style="98" hidden="1" customWidth="1"/>
    <col min="3331" max="3331" width="0.109375" style="98" customWidth="1"/>
    <col min="3332" max="3332" width="76.6640625" style="98" customWidth="1"/>
    <col min="3333" max="3333" width="25.88671875" style="98" customWidth="1"/>
    <col min="3334" max="3334" width="31" style="98" customWidth="1"/>
    <col min="3335" max="3335" width="16" style="98" customWidth="1"/>
    <col min="3336" max="3336" width="11.33203125" style="98" customWidth="1"/>
    <col min="3337" max="3337" width="14.33203125" style="98" customWidth="1"/>
    <col min="3338" max="3584" width="11.44140625" style="98"/>
    <col min="3585" max="3585" width="8.5546875" style="98" customWidth="1"/>
    <col min="3586" max="3586" width="0" style="98" hidden="1" customWidth="1"/>
    <col min="3587" max="3587" width="0.109375" style="98" customWidth="1"/>
    <col min="3588" max="3588" width="76.6640625" style="98" customWidth="1"/>
    <col min="3589" max="3589" width="25.88671875" style="98" customWidth="1"/>
    <col min="3590" max="3590" width="31" style="98" customWidth="1"/>
    <col min="3591" max="3591" width="16" style="98" customWidth="1"/>
    <col min="3592" max="3592" width="11.33203125" style="98" customWidth="1"/>
    <col min="3593" max="3593" width="14.33203125" style="98" customWidth="1"/>
    <col min="3594" max="3840" width="11.44140625" style="98"/>
    <col min="3841" max="3841" width="8.5546875" style="98" customWidth="1"/>
    <col min="3842" max="3842" width="0" style="98" hidden="1" customWidth="1"/>
    <col min="3843" max="3843" width="0.109375" style="98" customWidth="1"/>
    <col min="3844" max="3844" width="76.6640625" style="98" customWidth="1"/>
    <col min="3845" max="3845" width="25.88671875" style="98" customWidth="1"/>
    <col min="3846" max="3846" width="31" style="98" customWidth="1"/>
    <col min="3847" max="3847" width="16" style="98" customWidth="1"/>
    <col min="3848" max="3848" width="11.33203125" style="98" customWidth="1"/>
    <col min="3849" max="3849" width="14.33203125" style="98" customWidth="1"/>
    <col min="3850" max="4096" width="11.44140625" style="98"/>
    <col min="4097" max="4097" width="8.5546875" style="98" customWidth="1"/>
    <col min="4098" max="4098" width="0" style="98" hidden="1" customWidth="1"/>
    <col min="4099" max="4099" width="0.109375" style="98" customWidth="1"/>
    <col min="4100" max="4100" width="76.6640625" style="98" customWidth="1"/>
    <col min="4101" max="4101" width="25.88671875" style="98" customWidth="1"/>
    <col min="4102" max="4102" width="31" style="98" customWidth="1"/>
    <col min="4103" max="4103" width="16" style="98" customWidth="1"/>
    <col min="4104" max="4104" width="11.33203125" style="98" customWidth="1"/>
    <col min="4105" max="4105" width="14.33203125" style="98" customWidth="1"/>
    <col min="4106" max="4352" width="11.44140625" style="98"/>
    <col min="4353" max="4353" width="8.5546875" style="98" customWidth="1"/>
    <col min="4354" max="4354" width="0" style="98" hidden="1" customWidth="1"/>
    <col min="4355" max="4355" width="0.109375" style="98" customWidth="1"/>
    <col min="4356" max="4356" width="76.6640625" style="98" customWidth="1"/>
    <col min="4357" max="4357" width="25.88671875" style="98" customWidth="1"/>
    <col min="4358" max="4358" width="31" style="98" customWidth="1"/>
    <col min="4359" max="4359" width="16" style="98" customWidth="1"/>
    <col min="4360" max="4360" width="11.33203125" style="98" customWidth="1"/>
    <col min="4361" max="4361" width="14.33203125" style="98" customWidth="1"/>
    <col min="4362" max="4608" width="11.44140625" style="98"/>
    <col min="4609" max="4609" width="8.5546875" style="98" customWidth="1"/>
    <col min="4610" max="4610" width="0" style="98" hidden="1" customWidth="1"/>
    <col min="4611" max="4611" width="0.109375" style="98" customWidth="1"/>
    <col min="4612" max="4612" width="76.6640625" style="98" customWidth="1"/>
    <col min="4613" max="4613" width="25.88671875" style="98" customWidth="1"/>
    <col min="4614" max="4614" width="31" style="98" customWidth="1"/>
    <col min="4615" max="4615" width="16" style="98" customWidth="1"/>
    <col min="4616" max="4616" width="11.33203125" style="98" customWidth="1"/>
    <col min="4617" max="4617" width="14.33203125" style="98" customWidth="1"/>
    <col min="4618" max="4864" width="11.44140625" style="98"/>
    <col min="4865" max="4865" width="8.5546875" style="98" customWidth="1"/>
    <col min="4866" max="4866" width="0" style="98" hidden="1" customWidth="1"/>
    <col min="4867" max="4867" width="0.109375" style="98" customWidth="1"/>
    <col min="4868" max="4868" width="76.6640625" style="98" customWidth="1"/>
    <col min="4869" max="4869" width="25.88671875" style="98" customWidth="1"/>
    <col min="4870" max="4870" width="31" style="98" customWidth="1"/>
    <col min="4871" max="4871" width="16" style="98" customWidth="1"/>
    <col min="4872" max="4872" width="11.33203125" style="98" customWidth="1"/>
    <col min="4873" max="4873" width="14.33203125" style="98" customWidth="1"/>
    <col min="4874" max="5120" width="11.44140625" style="98"/>
    <col min="5121" max="5121" width="8.5546875" style="98" customWidth="1"/>
    <col min="5122" max="5122" width="0" style="98" hidden="1" customWidth="1"/>
    <col min="5123" max="5123" width="0.109375" style="98" customWidth="1"/>
    <col min="5124" max="5124" width="76.6640625" style="98" customWidth="1"/>
    <col min="5125" max="5125" width="25.88671875" style="98" customWidth="1"/>
    <col min="5126" max="5126" width="31" style="98" customWidth="1"/>
    <col min="5127" max="5127" width="16" style="98" customWidth="1"/>
    <col min="5128" max="5128" width="11.33203125" style="98" customWidth="1"/>
    <col min="5129" max="5129" width="14.33203125" style="98" customWidth="1"/>
    <col min="5130" max="5376" width="11.44140625" style="98"/>
    <col min="5377" max="5377" width="8.5546875" style="98" customWidth="1"/>
    <col min="5378" max="5378" width="0" style="98" hidden="1" customWidth="1"/>
    <col min="5379" max="5379" width="0.109375" style="98" customWidth="1"/>
    <col min="5380" max="5380" width="76.6640625" style="98" customWidth="1"/>
    <col min="5381" max="5381" width="25.88671875" style="98" customWidth="1"/>
    <col min="5382" max="5382" width="31" style="98" customWidth="1"/>
    <col min="5383" max="5383" width="16" style="98" customWidth="1"/>
    <col min="5384" max="5384" width="11.33203125" style="98" customWidth="1"/>
    <col min="5385" max="5385" width="14.33203125" style="98" customWidth="1"/>
    <col min="5386" max="5632" width="11.44140625" style="98"/>
    <col min="5633" max="5633" width="8.5546875" style="98" customWidth="1"/>
    <col min="5634" max="5634" width="0" style="98" hidden="1" customWidth="1"/>
    <col min="5635" max="5635" width="0.109375" style="98" customWidth="1"/>
    <col min="5636" max="5636" width="76.6640625" style="98" customWidth="1"/>
    <col min="5637" max="5637" width="25.88671875" style="98" customWidth="1"/>
    <col min="5638" max="5638" width="31" style="98" customWidth="1"/>
    <col min="5639" max="5639" width="16" style="98" customWidth="1"/>
    <col min="5640" max="5640" width="11.33203125" style="98" customWidth="1"/>
    <col min="5641" max="5641" width="14.33203125" style="98" customWidth="1"/>
    <col min="5642" max="5888" width="11.44140625" style="98"/>
    <col min="5889" max="5889" width="8.5546875" style="98" customWidth="1"/>
    <col min="5890" max="5890" width="0" style="98" hidden="1" customWidth="1"/>
    <col min="5891" max="5891" width="0.109375" style="98" customWidth="1"/>
    <col min="5892" max="5892" width="76.6640625" style="98" customWidth="1"/>
    <col min="5893" max="5893" width="25.88671875" style="98" customWidth="1"/>
    <col min="5894" max="5894" width="31" style="98" customWidth="1"/>
    <col min="5895" max="5895" width="16" style="98" customWidth="1"/>
    <col min="5896" max="5896" width="11.33203125" style="98" customWidth="1"/>
    <col min="5897" max="5897" width="14.33203125" style="98" customWidth="1"/>
    <col min="5898" max="6144" width="11.44140625" style="98"/>
    <col min="6145" max="6145" width="8.5546875" style="98" customWidth="1"/>
    <col min="6146" max="6146" width="0" style="98" hidden="1" customWidth="1"/>
    <col min="6147" max="6147" width="0.109375" style="98" customWidth="1"/>
    <col min="6148" max="6148" width="76.6640625" style="98" customWidth="1"/>
    <col min="6149" max="6149" width="25.88671875" style="98" customWidth="1"/>
    <col min="6150" max="6150" width="31" style="98" customWidth="1"/>
    <col min="6151" max="6151" width="16" style="98" customWidth="1"/>
    <col min="6152" max="6152" width="11.33203125" style="98" customWidth="1"/>
    <col min="6153" max="6153" width="14.33203125" style="98" customWidth="1"/>
    <col min="6154" max="6400" width="11.44140625" style="98"/>
    <col min="6401" max="6401" width="8.5546875" style="98" customWidth="1"/>
    <col min="6402" max="6402" width="0" style="98" hidden="1" customWidth="1"/>
    <col min="6403" max="6403" width="0.109375" style="98" customWidth="1"/>
    <col min="6404" max="6404" width="76.6640625" style="98" customWidth="1"/>
    <col min="6405" max="6405" width="25.88671875" style="98" customWidth="1"/>
    <col min="6406" max="6406" width="31" style="98" customWidth="1"/>
    <col min="6407" max="6407" width="16" style="98" customWidth="1"/>
    <col min="6408" max="6408" width="11.33203125" style="98" customWidth="1"/>
    <col min="6409" max="6409" width="14.33203125" style="98" customWidth="1"/>
    <col min="6410" max="6656" width="11.44140625" style="98"/>
    <col min="6657" max="6657" width="8.5546875" style="98" customWidth="1"/>
    <col min="6658" max="6658" width="0" style="98" hidden="1" customWidth="1"/>
    <col min="6659" max="6659" width="0.109375" style="98" customWidth="1"/>
    <col min="6660" max="6660" width="76.6640625" style="98" customWidth="1"/>
    <col min="6661" max="6661" width="25.88671875" style="98" customWidth="1"/>
    <col min="6662" max="6662" width="31" style="98" customWidth="1"/>
    <col min="6663" max="6663" width="16" style="98" customWidth="1"/>
    <col min="6664" max="6664" width="11.33203125" style="98" customWidth="1"/>
    <col min="6665" max="6665" width="14.33203125" style="98" customWidth="1"/>
    <col min="6666" max="6912" width="11.44140625" style="98"/>
    <col min="6913" max="6913" width="8.5546875" style="98" customWidth="1"/>
    <col min="6914" max="6914" width="0" style="98" hidden="1" customWidth="1"/>
    <col min="6915" max="6915" width="0.109375" style="98" customWidth="1"/>
    <col min="6916" max="6916" width="76.6640625" style="98" customWidth="1"/>
    <col min="6917" max="6917" width="25.88671875" style="98" customWidth="1"/>
    <col min="6918" max="6918" width="31" style="98" customWidth="1"/>
    <col min="6919" max="6919" width="16" style="98" customWidth="1"/>
    <col min="6920" max="6920" width="11.33203125" style="98" customWidth="1"/>
    <col min="6921" max="6921" width="14.33203125" style="98" customWidth="1"/>
    <col min="6922" max="7168" width="11.44140625" style="98"/>
    <col min="7169" max="7169" width="8.5546875" style="98" customWidth="1"/>
    <col min="7170" max="7170" width="0" style="98" hidden="1" customWidth="1"/>
    <col min="7171" max="7171" width="0.109375" style="98" customWidth="1"/>
    <col min="7172" max="7172" width="76.6640625" style="98" customWidth="1"/>
    <col min="7173" max="7173" width="25.88671875" style="98" customWidth="1"/>
    <col min="7174" max="7174" width="31" style="98" customWidth="1"/>
    <col min="7175" max="7175" width="16" style="98" customWidth="1"/>
    <col min="7176" max="7176" width="11.33203125" style="98" customWidth="1"/>
    <col min="7177" max="7177" width="14.33203125" style="98" customWidth="1"/>
    <col min="7178" max="7424" width="11.44140625" style="98"/>
    <col min="7425" max="7425" width="8.5546875" style="98" customWidth="1"/>
    <col min="7426" max="7426" width="0" style="98" hidden="1" customWidth="1"/>
    <col min="7427" max="7427" width="0.109375" style="98" customWidth="1"/>
    <col min="7428" max="7428" width="76.6640625" style="98" customWidth="1"/>
    <col min="7429" max="7429" width="25.88671875" style="98" customWidth="1"/>
    <col min="7430" max="7430" width="31" style="98" customWidth="1"/>
    <col min="7431" max="7431" width="16" style="98" customWidth="1"/>
    <col min="7432" max="7432" width="11.33203125" style="98" customWidth="1"/>
    <col min="7433" max="7433" width="14.33203125" style="98" customWidth="1"/>
    <col min="7434" max="7680" width="11.44140625" style="98"/>
    <col min="7681" max="7681" width="8.5546875" style="98" customWidth="1"/>
    <col min="7682" max="7682" width="0" style="98" hidden="1" customWidth="1"/>
    <col min="7683" max="7683" width="0.109375" style="98" customWidth="1"/>
    <col min="7684" max="7684" width="76.6640625" style="98" customWidth="1"/>
    <col min="7685" max="7685" width="25.88671875" style="98" customWidth="1"/>
    <col min="7686" max="7686" width="31" style="98" customWidth="1"/>
    <col min="7687" max="7687" width="16" style="98" customWidth="1"/>
    <col min="7688" max="7688" width="11.33203125" style="98" customWidth="1"/>
    <col min="7689" max="7689" width="14.33203125" style="98" customWidth="1"/>
    <col min="7690" max="7936" width="11.44140625" style="98"/>
    <col min="7937" max="7937" width="8.5546875" style="98" customWidth="1"/>
    <col min="7938" max="7938" width="0" style="98" hidden="1" customWidth="1"/>
    <col min="7939" max="7939" width="0.109375" style="98" customWidth="1"/>
    <col min="7940" max="7940" width="76.6640625" style="98" customWidth="1"/>
    <col min="7941" max="7941" width="25.88671875" style="98" customWidth="1"/>
    <col min="7942" max="7942" width="31" style="98" customWidth="1"/>
    <col min="7943" max="7943" width="16" style="98" customWidth="1"/>
    <col min="7944" max="7944" width="11.33203125" style="98" customWidth="1"/>
    <col min="7945" max="7945" width="14.33203125" style="98" customWidth="1"/>
    <col min="7946" max="8192" width="11.44140625" style="98"/>
    <col min="8193" max="8193" width="8.5546875" style="98" customWidth="1"/>
    <col min="8194" max="8194" width="0" style="98" hidden="1" customWidth="1"/>
    <col min="8195" max="8195" width="0.109375" style="98" customWidth="1"/>
    <col min="8196" max="8196" width="76.6640625" style="98" customWidth="1"/>
    <col min="8197" max="8197" width="25.88671875" style="98" customWidth="1"/>
    <col min="8198" max="8198" width="31" style="98" customWidth="1"/>
    <col min="8199" max="8199" width="16" style="98" customWidth="1"/>
    <col min="8200" max="8200" width="11.33203125" style="98" customWidth="1"/>
    <col min="8201" max="8201" width="14.33203125" style="98" customWidth="1"/>
    <col min="8202" max="8448" width="11.44140625" style="98"/>
    <col min="8449" max="8449" width="8.5546875" style="98" customWidth="1"/>
    <col min="8450" max="8450" width="0" style="98" hidden="1" customWidth="1"/>
    <col min="8451" max="8451" width="0.109375" style="98" customWidth="1"/>
    <col min="8452" max="8452" width="76.6640625" style="98" customWidth="1"/>
    <col min="8453" max="8453" width="25.88671875" style="98" customWidth="1"/>
    <col min="8454" max="8454" width="31" style="98" customWidth="1"/>
    <col min="8455" max="8455" width="16" style="98" customWidth="1"/>
    <col min="8456" max="8456" width="11.33203125" style="98" customWidth="1"/>
    <col min="8457" max="8457" width="14.33203125" style="98" customWidth="1"/>
    <col min="8458" max="8704" width="11.44140625" style="98"/>
    <col min="8705" max="8705" width="8.5546875" style="98" customWidth="1"/>
    <col min="8706" max="8706" width="0" style="98" hidden="1" customWidth="1"/>
    <col min="8707" max="8707" width="0.109375" style="98" customWidth="1"/>
    <col min="8708" max="8708" width="76.6640625" style="98" customWidth="1"/>
    <col min="8709" max="8709" width="25.88671875" style="98" customWidth="1"/>
    <col min="8710" max="8710" width="31" style="98" customWidth="1"/>
    <col min="8711" max="8711" width="16" style="98" customWidth="1"/>
    <col min="8712" max="8712" width="11.33203125" style="98" customWidth="1"/>
    <col min="8713" max="8713" width="14.33203125" style="98" customWidth="1"/>
    <col min="8714" max="8960" width="11.44140625" style="98"/>
    <col min="8961" max="8961" width="8.5546875" style="98" customWidth="1"/>
    <col min="8962" max="8962" width="0" style="98" hidden="1" customWidth="1"/>
    <col min="8963" max="8963" width="0.109375" style="98" customWidth="1"/>
    <col min="8964" max="8964" width="76.6640625" style="98" customWidth="1"/>
    <col min="8965" max="8965" width="25.88671875" style="98" customWidth="1"/>
    <col min="8966" max="8966" width="31" style="98" customWidth="1"/>
    <col min="8967" max="8967" width="16" style="98" customWidth="1"/>
    <col min="8968" max="8968" width="11.33203125" style="98" customWidth="1"/>
    <col min="8969" max="8969" width="14.33203125" style="98" customWidth="1"/>
    <col min="8970" max="9216" width="11.44140625" style="98"/>
    <col min="9217" max="9217" width="8.5546875" style="98" customWidth="1"/>
    <col min="9218" max="9218" width="0" style="98" hidden="1" customWidth="1"/>
    <col min="9219" max="9219" width="0.109375" style="98" customWidth="1"/>
    <col min="9220" max="9220" width="76.6640625" style="98" customWidth="1"/>
    <col min="9221" max="9221" width="25.88671875" style="98" customWidth="1"/>
    <col min="9222" max="9222" width="31" style="98" customWidth="1"/>
    <col min="9223" max="9223" width="16" style="98" customWidth="1"/>
    <col min="9224" max="9224" width="11.33203125" style="98" customWidth="1"/>
    <col min="9225" max="9225" width="14.33203125" style="98" customWidth="1"/>
    <col min="9226" max="9472" width="11.44140625" style="98"/>
    <col min="9473" max="9473" width="8.5546875" style="98" customWidth="1"/>
    <col min="9474" max="9474" width="0" style="98" hidden="1" customWidth="1"/>
    <col min="9475" max="9475" width="0.109375" style="98" customWidth="1"/>
    <col min="9476" max="9476" width="76.6640625" style="98" customWidth="1"/>
    <col min="9477" max="9477" width="25.88671875" style="98" customWidth="1"/>
    <col min="9478" max="9478" width="31" style="98" customWidth="1"/>
    <col min="9479" max="9479" width="16" style="98" customWidth="1"/>
    <col min="9480" max="9480" width="11.33203125" style="98" customWidth="1"/>
    <col min="9481" max="9481" width="14.33203125" style="98" customWidth="1"/>
    <col min="9482" max="9728" width="11.44140625" style="98"/>
    <col min="9729" max="9729" width="8.5546875" style="98" customWidth="1"/>
    <col min="9730" max="9730" width="0" style="98" hidden="1" customWidth="1"/>
    <col min="9731" max="9731" width="0.109375" style="98" customWidth="1"/>
    <col min="9732" max="9732" width="76.6640625" style="98" customWidth="1"/>
    <col min="9733" max="9733" width="25.88671875" style="98" customWidth="1"/>
    <col min="9734" max="9734" width="31" style="98" customWidth="1"/>
    <col min="9735" max="9735" width="16" style="98" customWidth="1"/>
    <col min="9736" max="9736" width="11.33203125" style="98" customWidth="1"/>
    <col min="9737" max="9737" width="14.33203125" style="98" customWidth="1"/>
    <col min="9738" max="9984" width="11.44140625" style="98"/>
    <col min="9985" max="9985" width="8.5546875" style="98" customWidth="1"/>
    <col min="9986" max="9986" width="0" style="98" hidden="1" customWidth="1"/>
    <col min="9987" max="9987" width="0.109375" style="98" customWidth="1"/>
    <col min="9988" max="9988" width="76.6640625" style="98" customWidth="1"/>
    <col min="9989" max="9989" width="25.88671875" style="98" customWidth="1"/>
    <col min="9990" max="9990" width="31" style="98" customWidth="1"/>
    <col min="9991" max="9991" width="16" style="98" customWidth="1"/>
    <col min="9992" max="9992" width="11.33203125" style="98" customWidth="1"/>
    <col min="9993" max="9993" width="14.33203125" style="98" customWidth="1"/>
    <col min="9994" max="10240" width="11.44140625" style="98"/>
    <col min="10241" max="10241" width="8.5546875" style="98" customWidth="1"/>
    <col min="10242" max="10242" width="0" style="98" hidden="1" customWidth="1"/>
    <col min="10243" max="10243" width="0.109375" style="98" customWidth="1"/>
    <col min="10244" max="10244" width="76.6640625" style="98" customWidth="1"/>
    <col min="10245" max="10245" width="25.88671875" style="98" customWidth="1"/>
    <col min="10246" max="10246" width="31" style="98" customWidth="1"/>
    <col min="10247" max="10247" width="16" style="98" customWidth="1"/>
    <col min="10248" max="10248" width="11.33203125" style="98" customWidth="1"/>
    <col min="10249" max="10249" width="14.33203125" style="98" customWidth="1"/>
    <col min="10250" max="10496" width="11.44140625" style="98"/>
    <col min="10497" max="10497" width="8.5546875" style="98" customWidth="1"/>
    <col min="10498" max="10498" width="0" style="98" hidden="1" customWidth="1"/>
    <col min="10499" max="10499" width="0.109375" style="98" customWidth="1"/>
    <col min="10500" max="10500" width="76.6640625" style="98" customWidth="1"/>
    <col min="10501" max="10501" width="25.88671875" style="98" customWidth="1"/>
    <col min="10502" max="10502" width="31" style="98" customWidth="1"/>
    <col min="10503" max="10503" width="16" style="98" customWidth="1"/>
    <col min="10504" max="10504" width="11.33203125" style="98" customWidth="1"/>
    <col min="10505" max="10505" width="14.33203125" style="98" customWidth="1"/>
    <col min="10506" max="10752" width="11.44140625" style="98"/>
    <col min="10753" max="10753" width="8.5546875" style="98" customWidth="1"/>
    <col min="10754" max="10754" width="0" style="98" hidden="1" customWidth="1"/>
    <col min="10755" max="10755" width="0.109375" style="98" customWidth="1"/>
    <col min="10756" max="10756" width="76.6640625" style="98" customWidth="1"/>
    <col min="10757" max="10757" width="25.88671875" style="98" customWidth="1"/>
    <col min="10758" max="10758" width="31" style="98" customWidth="1"/>
    <col min="10759" max="10759" width="16" style="98" customWidth="1"/>
    <col min="10760" max="10760" width="11.33203125" style="98" customWidth="1"/>
    <col min="10761" max="10761" width="14.33203125" style="98" customWidth="1"/>
    <col min="10762" max="11008" width="11.44140625" style="98"/>
    <col min="11009" max="11009" width="8.5546875" style="98" customWidth="1"/>
    <col min="11010" max="11010" width="0" style="98" hidden="1" customWidth="1"/>
    <col min="11011" max="11011" width="0.109375" style="98" customWidth="1"/>
    <col min="11012" max="11012" width="76.6640625" style="98" customWidth="1"/>
    <col min="11013" max="11013" width="25.88671875" style="98" customWidth="1"/>
    <col min="11014" max="11014" width="31" style="98" customWidth="1"/>
    <col min="11015" max="11015" width="16" style="98" customWidth="1"/>
    <col min="11016" max="11016" width="11.33203125" style="98" customWidth="1"/>
    <col min="11017" max="11017" width="14.33203125" style="98" customWidth="1"/>
    <col min="11018" max="11264" width="11.44140625" style="98"/>
    <col min="11265" max="11265" width="8.5546875" style="98" customWidth="1"/>
    <col min="11266" max="11266" width="0" style="98" hidden="1" customWidth="1"/>
    <col min="11267" max="11267" width="0.109375" style="98" customWidth="1"/>
    <col min="11268" max="11268" width="76.6640625" style="98" customWidth="1"/>
    <col min="11269" max="11269" width="25.88671875" style="98" customWidth="1"/>
    <col min="11270" max="11270" width="31" style="98" customWidth="1"/>
    <col min="11271" max="11271" width="16" style="98" customWidth="1"/>
    <col min="11272" max="11272" width="11.33203125" style="98" customWidth="1"/>
    <col min="11273" max="11273" width="14.33203125" style="98" customWidth="1"/>
    <col min="11274" max="11520" width="11.44140625" style="98"/>
    <col min="11521" max="11521" width="8.5546875" style="98" customWidth="1"/>
    <col min="11522" max="11522" width="0" style="98" hidden="1" customWidth="1"/>
    <col min="11523" max="11523" width="0.109375" style="98" customWidth="1"/>
    <col min="11524" max="11524" width="76.6640625" style="98" customWidth="1"/>
    <col min="11525" max="11525" width="25.88671875" style="98" customWidth="1"/>
    <col min="11526" max="11526" width="31" style="98" customWidth="1"/>
    <col min="11527" max="11527" width="16" style="98" customWidth="1"/>
    <col min="11528" max="11528" width="11.33203125" style="98" customWidth="1"/>
    <col min="11529" max="11529" width="14.33203125" style="98" customWidth="1"/>
    <col min="11530" max="11776" width="11.44140625" style="98"/>
    <col min="11777" max="11777" width="8.5546875" style="98" customWidth="1"/>
    <col min="11778" max="11778" width="0" style="98" hidden="1" customWidth="1"/>
    <col min="11779" max="11779" width="0.109375" style="98" customWidth="1"/>
    <col min="11780" max="11780" width="76.6640625" style="98" customWidth="1"/>
    <col min="11781" max="11781" width="25.88671875" style="98" customWidth="1"/>
    <col min="11782" max="11782" width="31" style="98" customWidth="1"/>
    <col min="11783" max="11783" width="16" style="98" customWidth="1"/>
    <col min="11784" max="11784" width="11.33203125" style="98" customWidth="1"/>
    <col min="11785" max="11785" width="14.33203125" style="98" customWidth="1"/>
    <col min="11786" max="12032" width="11.44140625" style="98"/>
    <col min="12033" max="12033" width="8.5546875" style="98" customWidth="1"/>
    <col min="12034" max="12034" width="0" style="98" hidden="1" customWidth="1"/>
    <col min="12035" max="12035" width="0.109375" style="98" customWidth="1"/>
    <col min="12036" max="12036" width="76.6640625" style="98" customWidth="1"/>
    <col min="12037" max="12037" width="25.88671875" style="98" customWidth="1"/>
    <col min="12038" max="12038" width="31" style="98" customWidth="1"/>
    <col min="12039" max="12039" width="16" style="98" customWidth="1"/>
    <col min="12040" max="12040" width="11.33203125" style="98" customWidth="1"/>
    <col min="12041" max="12041" width="14.33203125" style="98" customWidth="1"/>
    <col min="12042" max="12288" width="11.44140625" style="98"/>
    <col min="12289" max="12289" width="8.5546875" style="98" customWidth="1"/>
    <col min="12290" max="12290" width="0" style="98" hidden="1" customWidth="1"/>
    <col min="12291" max="12291" width="0.109375" style="98" customWidth="1"/>
    <col min="12292" max="12292" width="76.6640625" style="98" customWidth="1"/>
    <col min="12293" max="12293" width="25.88671875" style="98" customWidth="1"/>
    <col min="12294" max="12294" width="31" style="98" customWidth="1"/>
    <col min="12295" max="12295" width="16" style="98" customWidth="1"/>
    <col min="12296" max="12296" width="11.33203125" style="98" customWidth="1"/>
    <col min="12297" max="12297" width="14.33203125" style="98" customWidth="1"/>
    <col min="12298" max="12544" width="11.44140625" style="98"/>
    <col min="12545" max="12545" width="8.5546875" style="98" customWidth="1"/>
    <col min="12546" max="12546" width="0" style="98" hidden="1" customWidth="1"/>
    <col min="12547" max="12547" width="0.109375" style="98" customWidth="1"/>
    <col min="12548" max="12548" width="76.6640625" style="98" customWidth="1"/>
    <col min="12549" max="12549" width="25.88671875" style="98" customWidth="1"/>
    <col min="12550" max="12550" width="31" style="98" customWidth="1"/>
    <col min="12551" max="12551" width="16" style="98" customWidth="1"/>
    <col min="12552" max="12552" width="11.33203125" style="98" customWidth="1"/>
    <col min="12553" max="12553" width="14.33203125" style="98" customWidth="1"/>
    <col min="12554" max="12800" width="11.44140625" style="98"/>
    <col min="12801" max="12801" width="8.5546875" style="98" customWidth="1"/>
    <col min="12802" max="12802" width="0" style="98" hidden="1" customWidth="1"/>
    <col min="12803" max="12803" width="0.109375" style="98" customWidth="1"/>
    <col min="12804" max="12804" width="76.6640625" style="98" customWidth="1"/>
    <col min="12805" max="12805" width="25.88671875" style="98" customWidth="1"/>
    <col min="12806" max="12806" width="31" style="98" customWidth="1"/>
    <col min="12807" max="12807" width="16" style="98" customWidth="1"/>
    <col min="12808" max="12808" width="11.33203125" style="98" customWidth="1"/>
    <col min="12809" max="12809" width="14.33203125" style="98" customWidth="1"/>
    <col min="12810" max="13056" width="11.44140625" style="98"/>
    <col min="13057" max="13057" width="8.5546875" style="98" customWidth="1"/>
    <col min="13058" max="13058" width="0" style="98" hidden="1" customWidth="1"/>
    <col min="13059" max="13059" width="0.109375" style="98" customWidth="1"/>
    <col min="13060" max="13060" width="76.6640625" style="98" customWidth="1"/>
    <col min="13061" max="13061" width="25.88671875" style="98" customWidth="1"/>
    <col min="13062" max="13062" width="31" style="98" customWidth="1"/>
    <col min="13063" max="13063" width="16" style="98" customWidth="1"/>
    <col min="13064" max="13064" width="11.33203125" style="98" customWidth="1"/>
    <col min="13065" max="13065" width="14.33203125" style="98" customWidth="1"/>
    <col min="13066" max="13312" width="11.44140625" style="98"/>
    <col min="13313" max="13313" width="8.5546875" style="98" customWidth="1"/>
    <col min="13314" max="13314" width="0" style="98" hidden="1" customWidth="1"/>
    <col min="13315" max="13315" width="0.109375" style="98" customWidth="1"/>
    <col min="13316" max="13316" width="76.6640625" style="98" customWidth="1"/>
    <col min="13317" max="13317" width="25.88671875" style="98" customWidth="1"/>
    <col min="13318" max="13318" width="31" style="98" customWidth="1"/>
    <col min="13319" max="13319" width="16" style="98" customWidth="1"/>
    <col min="13320" max="13320" width="11.33203125" style="98" customWidth="1"/>
    <col min="13321" max="13321" width="14.33203125" style="98" customWidth="1"/>
    <col min="13322" max="13568" width="11.44140625" style="98"/>
    <col min="13569" max="13569" width="8.5546875" style="98" customWidth="1"/>
    <col min="13570" max="13570" width="0" style="98" hidden="1" customWidth="1"/>
    <col min="13571" max="13571" width="0.109375" style="98" customWidth="1"/>
    <col min="13572" max="13572" width="76.6640625" style="98" customWidth="1"/>
    <col min="13573" max="13573" width="25.88671875" style="98" customWidth="1"/>
    <col min="13574" max="13574" width="31" style="98" customWidth="1"/>
    <col min="13575" max="13575" width="16" style="98" customWidth="1"/>
    <col min="13576" max="13576" width="11.33203125" style="98" customWidth="1"/>
    <col min="13577" max="13577" width="14.33203125" style="98" customWidth="1"/>
    <col min="13578" max="13824" width="11.44140625" style="98"/>
    <col min="13825" max="13825" width="8.5546875" style="98" customWidth="1"/>
    <col min="13826" max="13826" width="0" style="98" hidden="1" customWidth="1"/>
    <col min="13827" max="13827" width="0.109375" style="98" customWidth="1"/>
    <col min="13828" max="13828" width="76.6640625" style="98" customWidth="1"/>
    <col min="13829" max="13829" width="25.88671875" style="98" customWidth="1"/>
    <col min="13830" max="13830" width="31" style="98" customWidth="1"/>
    <col min="13831" max="13831" width="16" style="98" customWidth="1"/>
    <col min="13832" max="13832" width="11.33203125" style="98" customWidth="1"/>
    <col min="13833" max="13833" width="14.33203125" style="98" customWidth="1"/>
    <col min="13834" max="14080" width="11.44140625" style="98"/>
    <col min="14081" max="14081" width="8.5546875" style="98" customWidth="1"/>
    <col min="14082" max="14082" width="0" style="98" hidden="1" customWidth="1"/>
    <col min="14083" max="14083" width="0.109375" style="98" customWidth="1"/>
    <col min="14084" max="14084" width="76.6640625" style="98" customWidth="1"/>
    <col min="14085" max="14085" width="25.88671875" style="98" customWidth="1"/>
    <col min="14086" max="14086" width="31" style="98" customWidth="1"/>
    <col min="14087" max="14087" width="16" style="98" customWidth="1"/>
    <col min="14088" max="14088" width="11.33203125" style="98" customWidth="1"/>
    <col min="14089" max="14089" width="14.33203125" style="98" customWidth="1"/>
    <col min="14090" max="14336" width="11.44140625" style="98"/>
    <col min="14337" max="14337" width="8.5546875" style="98" customWidth="1"/>
    <col min="14338" max="14338" width="0" style="98" hidden="1" customWidth="1"/>
    <col min="14339" max="14339" width="0.109375" style="98" customWidth="1"/>
    <col min="14340" max="14340" width="76.6640625" style="98" customWidth="1"/>
    <col min="14341" max="14341" width="25.88671875" style="98" customWidth="1"/>
    <col min="14342" max="14342" width="31" style="98" customWidth="1"/>
    <col min="14343" max="14343" width="16" style="98" customWidth="1"/>
    <col min="14344" max="14344" width="11.33203125" style="98" customWidth="1"/>
    <col min="14345" max="14345" width="14.33203125" style="98" customWidth="1"/>
    <col min="14346" max="14592" width="11.44140625" style="98"/>
    <col min="14593" max="14593" width="8.5546875" style="98" customWidth="1"/>
    <col min="14594" max="14594" width="0" style="98" hidden="1" customWidth="1"/>
    <col min="14595" max="14595" width="0.109375" style="98" customWidth="1"/>
    <col min="14596" max="14596" width="76.6640625" style="98" customWidth="1"/>
    <col min="14597" max="14597" width="25.88671875" style="98" customWidth="1"/>
    <col min="14598" max="14598" width="31" style="98" customWidth="1"/>
    <col min="14599" max="14599" width="16" style="98" customWidth="1"/>
    <col min="14600" max="14600" width="11.33203125" style="98" customWidth="1"/>
    <col min="14601" max="14601" width="14.33203125" style="98" customWidth="1"/>
    <col min="14602" max="14848" width="11.44140625" style="98"/>
    <col min="14849" max="14849" width="8.5546875" style="98" customWidth="1"/>
    <col min="14850" max="14850" width="0" style="98" hidden="1" customWidth="1"/>
    <col min="14851" max="14851" width="0.109375" style="98" customWidth="1"/>
    <col min="14852" max="14852" width="76.6640625" style="98" customWidth="1"/>
    <col min="14853" max="14853" width="25.88671875" style="98" customWidth="1"/>
    <col min="14854" max="14854" width="31" style="98" customWidth="1"/>
    <col min="14855" max="14855" width="16" style="98" customWidth="1"/>
    <col min="14856" max="14856" width="11.33203125" style="98" customWidth="1"/>
    <col min="14857" max="14857" width="14.33203125" style="98" customWidth="1"/>
    <col min="14858" max="15104" width="11.44140625" style="98"/>
    <col min="15105" max="15105" width="8.5546875" style="98" customWidth="1"/>
    <col min="15106" max="15106" width="0" style="98" hidden="1" customWidth="1"/>
    <col min="15107" max="15107" width="0.109375" style="98" customWidth="1"/>
    <col min="15108" max="15108" width="76.6640625" style="98" customWidth="1"/>
    <col min="15109" max="15109" width="25.88671875" style="98" customWidth="1"/>
    <col min="15110" max="15110" width="31" style="98" customWidth="1"/>
    <col min="15111" max="15111" width="16" style="98" customWidth="1"/>
    <col min="15112" max="15112" width="11.33203125" style="98" customWidth="1"/>
    <col min="15113" max="15113" width="14.33203125" style="98" customWidth="1"/>
    <col min="15114" max="15360" width="11.44140625" style="98"/>
    <col min="15361" max="15361" width="8.5546875" style="98" customWidth="1"/>
    <col min="15362" max="15362" width="0" style="98" hidden="1" customWidth="1"/>
    <col min="15363" max="15363" width="0.109375" style="98" customWidth="1"/>
    <col min="15364" max="15364" width="76.6640625" style="98" customWidth="1"/>
    <col min="15365" max="15365" width="25.88671875" style="98" customWidth="1"/>
    <col min="15366" max="15366" width="31" style="98" customWidth="1"/>
    <col min="15367" max="15367" width="16" style="98" customWidth="1"/>
    <col min="15368" max="15368" width="11.33203125" style="98" customWidth="1"/>
    <col min="15369" max="15369" width="14.33203125" style="98" customWidth="1"/>
    <col min="15370" max="15616" width="11.44140625" style="98"/>
    <col min="15617" max="15617" width="8.5546875" style="98" customWidth="1"/>
    <col min="15618" max="15618" width="0" style="98" hidden="1" customWidth="1"/>
    <col min="15619" max="15619" width="0.109375" style="98" customWidth="1"/>
    <col min="15620" max="15620" width="76.6640625" style="98" customWidth="1"/>
    <col min="15621" max="15621" width="25.88671875" style="98" customWidth="1"/>
    <col min="15622" max="15622" width="31" style="98" customWidth="1"/>
    <col min="15623" max="15623" width="16" style="98" customWidth="1"/>
    <col min="15624" max="15624" width="11.33203125" style="98" customWidth="1"/>
    <col min="15625" max="15625" width="14.33203125" style="98" customWidth="1"/>
    <col min="15626" max="15872" width="11.44140625" style="98"/>
    <col min="15873" max="15873" width="8.5546875" style="98" customWidth="1"/>
    <col min="15874" max="15874" width="0" style="98" hidden="1" customWidth="1"/>
    <col min="15875" max="15875" width="0.109375" style="98" customWidth="1"/>
    <col min="15876" max="15876" width="76.6640625" style="98" customWidth="1"/>
    <col min="15877" max="15877" width="25.88671875" style="98" customWidth="1"/>
    <col min="15878" max="15878" width="31" style="98" customWidth="1"/>
    <col min="15879" max="15879" width="16" style="98" customWidth="1"/>
    <col min="15880" max="15880" width="11.33203125" style="98" customWidth="1"/>
    <col min="15881" max="15881" width="14.33203125" style="98" customWidth="1"/>
    <col min="15882" max="16128" width="11.44140625" style="98"/>
    <col min="16129" max="16129" width="8.5546875" style="98" customWidth="1"/>
    <col min="16130" max="16130" width="0" style="98" hidden="1" customWidth="1"/>
    <col min="16131" max="16131" width="0.109375" style="98" customWidth="1"/>
    <col min="16132" max="16132" width="76.6640625" style="98" customWidth="1"/>
    <col min="16133" max="16133" width="25.88671875" style="98" customWidth="1"/>
    <col min="16134" max="16134" width="31" style="98" customWidth="1"/>
    <col min="16135" max="16135" width="16" style="98" customWidth="1"/>
    <col min="16136" max="16136" width="11.33203125" style="98" customWidth="1"/>
    <col min="16137" max="16137" width="14.33203125" style="98" customWidth="1"/>
    <col min="16138" max="16384" width="11.44140625" style="98"/>
  </cols>
  <sheetData>
    <row r="1" spans="1:10" ht="14.4" thickTop="1" thickBot="1" x14ac:dyDescent="0.35">
      <c r="A1" s="123"/>
      <c r="B1" s="124"/>
      <c r="C1" s="124"/>
      <c r="D1" s="124"/>
      <c r="E1" s="124"/>
      <c r="F1" s="124"/>
      <c r="G1" s="124"/>
      <c r="H1" s="124"/>
      <c r="I1" s="125"/>
    </row>
    <row r="2" spans="1:10" ht="13.8" customHeight="1" thickBot="1" x14ac:dyDescent="0.35">
      <c r="A2" s="135" t="s">
        <v>87</v>
      </c>
      <c r="B2" s="136"/>
      <c r="C2" s="136"/>
      <c r="D2" s="136"/>
      <c r="E2" s="136"/>
      <c r="F2" s="136"/>
      <c r="G2" s="136"/>
      <c r="H2" s="136"/>
      <c r="I2" s="137"/>
    </row>
    <row r="3" spans="1:10" x14ac:dyDescent="0.3">
      <c r="A3" s="126" t="s">
        <v>5</v>
      </c>
      <c r="B3" s="127"/>
      <c r="C3" s="127"/>
      <c r="D3" s="127"/>
      <c r="E3" s="127"/>
      <c r="F3" s="127"/>
      <c r="G3" s="127"/>
      <c r="H3" s="127"/>
      <c r="I3" s="128"/>
    </row>
    <row r="4" spans="1:10" ht="13.8" thickBot="1" x14ac:dyDescent="0.35">
      <c r="A4" s="129" t="s">
        <v>6</v>
      </c>
      <c r="B4" s="130"/>
      <c r="C4" s="130"/>
      <c r="D4" s="130"/>
      <c r="E4" s="130"/>
      <c r="F4" s="130"/>
      <c r="G4" s="130"/>
      <c r="H4" s="130"/>
      <c r="I4" s="131"/>
    </row>
    <row r="5" spans="1:10" x14ac:dyDescent="0.3">
      <c r="A5" s="132" t="s">
        <v>7</v>
      </c>
      <c r="B5" s="133"/>
      <c r="C5" s="133"/>
      <c r="D5" s="133"/>
      <c r="E5" s="133"/>
      <c r="F5" s="133"/>
      <c r="G5" s="133"/>
      <c r="H5" s="133"/>
      <c r="I5" s="134"/>
    </row>
    <row r="6" spans="1:10" ht="13.8" thickBot="1" x14ac:dyDescent="0.35">
      <c r="A6" s="120" t="s">
        <v>8</v>
      </c>
      <c r="B6" s="121"/>
      <c r="C6" s="121"/>
      <c r="D6" s="121"/>
      <c r="E6" s="121"/>
      <c r="F6" s="121"/>
      <c r="G6" s="121"/>
      <c r="H6" s="121"/>
      <c r="I6" s="122"/>
    </row>
    <row r="7" spans="1:10" ht="13.8" thickBot="1" x14ac:dyDescent="0.35">
      <c r="A7" s="139" t="s">
        <v>9</v>
      </c>
      <c r="B7" s="140"/>
      <c r="C7" s="140"/>
      <c r="D7" s="140"/>
      <c r="E7" s="140"/>
      <c r="F7" s="140"/>
      <c r="G7" s="140"/>
      <c r="H7" s="140"/>
      <c r="I7" s="141"/>
    </row>
    <row r="8" spans="1:10" ht="13.8" thickBot="1" x14ac:dyDescent="0.35">
      <c r="A8" s="142" t="s">
        <v>10</v>
      </c>
      <c r="B8" s="143"/>
      <c r="C8" s="143"/>
      <c r="D8" s="143"/>
      <c r="E8" s="143"/>
      <c r="F8" s="144"/>
      <c r="G8" s="145"/>
      <c r="H8" s="146"/>
      <c r="I8" s="147"/>
    </row>
    <row r="9" spans="1:10" ht="13.8" thickBot="1" x14ac:dyDescent="0.35">
      <c r="A9" s="148" t="s">
        <v>11</v>
      </c>
      <c r="B9" s="149"/>
      <c r="C9" s="149"/>
      <c r="D9" s="150"/>
      <c r="E9" s="20"/>
      <c r="F9" s="21" t="s">
        <v>13</v>
      </c>
      <c r="G9" s="22"/>
      <c r="H9" s="151"/>
      <c r="I9" s="152"/>
    </row>
    <row r="10" spans="1:10" ht="13.8" thickBot="1" x14ac:dyDescent="0.35">
      <c r="A10" s="153" t="s">
        <v>12</v>
      </c>
      <c r="B10" s="154"/>
      <c r="C10" s="154"/>
      <c r="D10" s="154"/>
      <c r="E10" s="20"/>
      <c r="F10" s="21" t="s">
        <v>14</v>
      </c>
      <c r="G10" s="23">
        <f>Visits!D15</f>
        <v>0</v>
      </c>
      <c r="H10" s="24"/>
      <c r="I10" s="25"/>
    </row>
    <row r="11" spans="1:10" ht="13.8" thickBot="1" x14ac:dyDescent="0.35">
      <c r="A11" s="155"/>
      <c r="B11" s="156"/>
      <c r="C11" s="156"/>
      <c r="D11" s="156"/>
      <c r="E11" s="156"/>
      <c r="F11" s="156"/>
      <c r="G11" s="156"/>
      <c r="H11" s="156"/>
      <c r="I11" s="157"/>
    </row>
    <row r="12" spans="1:10" ht="13.8" thickBot="1" x14ac:dyDescent="0.35">
      <c r="A12" s="158" t="s">
        <v>15</v>
      </c>
      <c r="B12" s="159"/>
      <c r="C12" s="159"/>
      <c r="D12" s="159"/>
      <c r="E12" s="26" t="s">
        <v>16</v>
      </c>
      <c r="F12" s="27" t="s">
        <v>17</v>
      </c>
      <c r="G12" s="28" t="s">
        <v>0</v>
      </c>
      <c r="H12" s="27" t="s">
        <v>18</v>
      </c>
      <c r="I12" s="29" t="s">
        <v>1</v>
      </c>
    </row>
    <row r="13" spans="1:10" ht="18" customHeight="1" thickBot="1" x14ac:dyDescent="0.35">
      <c r="A13" s="160" t="s">
        <v>19</v>
      </c>
      <c r="B13" s="161"/>
      <c r="C13" s="161"/>
      <c r="D13" s="161"/>
      <c r="E13" s="162"/>
      <c r="F13" s="163"/>
      <c r="G13" s="31">
        <v>544.34</v>
      </c>
      <c r="H13" s="32">
        <f>G13*21%</f>
        <v>114.31140000000001</v>
      </c>
      <c r="I13" s="33">
        <f>G13+H13</f>
        <v>658.65140000000008</v>
      </c>
      <c r="J13" s="19" t="e">
        <f>G14/G9</f>
        <v>#DIV/0!</v>
      </c>
    </row>
    <row r="14" spans="1:10" ht="18" customHeight="1" thickBot="1" x14ac:dyDescent="0.35">
      <c r="A14" s="34">
        <v>0.3</v>
      </c>
      <c r="B14" s="35"/>
      <c r="C14" s="35"/>
      <c r="D14" s="35" t="s">
        <v>33</v>
      </c>
      <c r="E14" s="35"/>
      <c r="F14" s="36"/>
      <c r="G14" s="31">
        <f>(G9*G10)*30%</f>
        <v>0</v>
      </c>
      <c r="H14" s="37">
        <f>G14*21%</f>
        <v>0</v>
      </c>
      <c r="I14" s="33">
        <f>G14+H14</f>
        <v>0</v>
      </c>
    </row>
    <row r="15" spans="1:10" ht="21.75" customHeight="1" thickBot="1" x14ac:dyDescent="0.35">
      <c r="A15" s="160" t="s">
        <v>20</v>
      </c>
      <c r="B15" s="161"/>
      <c r="C15" s="161"/>
      <c r="D15" s="164"/>
      <c r="E15" s="38" t="s">
        <v>22</v>
      </c>
      <c r="F15" s="39"/>
      <c r="G15" s="31">
        <f>G16+G20+G23+G27+G31</f>
        <v>0</v>
      </c>
      <c r="H15" s="39">
        <f>G15*21%</f>
        <v>0</v>
      </c>
      <c r="I15" s="33">
        <f>G15+H15</f>
        <v>0</v>
      </c>
    </row>
    <row r="16" spans="1:10" ht="13.8" thickBot="1" x14ac:dyDescent="0.35">
      <c r="A16" s="165" t="s">
        <v>21</v>
      </c>
      <c r="B16" s="166"/>
      <c r="C16" s="166"/>
      <c r="D16" s="167"/>
      <c r="E16" s="40"/>
      <c r="F16" s="41"/>
      <c r="G16" s="42">
        <f>SUM(G17:G19)</f>
        <v>0</v>
      </c>
      <c r="H16" s="43">
        <f>G16*21%</f>
        <v>0</v>
      </c>
      <c r="I16" s="44"/>
    </row>
    <row r="17" spans="1:9" ht="13.8" thickBot="1" x14ac:dyDescent="0.35">
      <c r="A17" s="45"/>
      <c r="B17" s="46"/>
      <c r="C17" s="168"/>
      <c r="D17" s="168"/>
      <c r="E17" s="47"/>
      <c r="F17" s="48"/>
      <c r="G17" s="49">
        <f>E17*F17</f>
        <v>0</v>
      </c>
      <c r="H17" s="50"/>
      <c r="I17" s="51"/>
    </row>
    <row r="18" spans="1:9" ht="15.75" customHeight="1" thickBot="1" x14ac:dyDescent="0.35">
      <c r="A18" s="45"/>
      <c r="B18" s="46"/>
      <c r="C18" s="138"/>
      <c r="D18" s="138"/>
      <c r="E18" s="47"/>
      <c r="F18" s="48"/>
      <c r="G18" s="49">
        <f>E18*F18</f>
        <v>0</v>
      </c>
      <c r="H18" s="50"/>
      <c r="I18" s="51"/>
    </row>
    <row r="19" spans="1:9" ht="13.8" thickBot="1" x14ac:dyDescent="0.35">
      <c r="A19" s="45"/>
      <c r="B19" s="46"/>
      <c r="C19" s="169"/>
      <c r="D19" s="169"/>
      <c r="E19" s="47"/>
      <c r="F19" s="48"/>
      <c r="G19" s="49">
        <f>E19*F19</f>
        <v>0</v>
      </c>
      <c r="H19" s="50"/>
      <c r="I19" s="51"/>
    </row>
    <row r="20" spans="1:9" ht="13.8" thickBot="1" x14ac:dyDescent="0.35">
      <c r="A20" s="170" t="s">
        <v>23</v>
      </c>
      <c r="B20" s="171"/>
      <c r="C20" s="171"/>
      <c r="D20" s="172"/>
      <c r="E20" s="52"/>
      <c r="F20" s="53"/>
      <c r="G20" s="42">
        <f>SUM(G21:G22)</f>
        <v>0</v>
      </c>
      <c r="H20" s="54">
        <f>G20*21%</f>
        <v>0</v>
      </c>
      <c r="I20" s="44"/>
    </row>
    <row r="21" spans="1:9" ht="13.8" thickBot="1" x14ac:dyDescent="0.35">
      <c r="A21" s="45"/>
      <c r="B21" s="46"/>
      <c r="C21" s="168"/>
      <c r="D21" s="168"/>
      <c r="E21" s="47"/>
      <c r="F21" s="55"/>
      <c r="G21" s="49">
        <v>0</v>
      </c>
      <c r="H21" s="50"/>
      <c r="I21" s="51"/>
    </row>
    <row r="22" spans="1:9" ht="13.8" thickBot="1" x14ac:dyDescent="0.35">
      <c r="A22" s="45"/>
      <c r="B22" s="46"/>
      <c r="C22" s="169"/>
      <c r="D22" s="169"/>
      <c r="E22" s="47"/>
      <c r="F22" s="55"/>
      <c r="G22" s="49">
        <v>0</v>
      </c>
      <c r="H22" s="50"/>
      <c r="I22" s="51"/>
    </row>
    <row r="23" spans="1:9" ht="13.8" thickBot="1" x14ac:dyDescent="0.35">
      <c r="A23" s="170" t="s">
        <v>24</v>
      </c>
      <c r="B23" s="171"/>
      <c r="C23" s="171"/>
      <c r="D23" s="172"/>
      <c r="E23" s="56"/>
      <c r="F23" s="57"/>
      <c r="G23" s="42">
        <f>SUM(G24:G26)</f>
        <v>0</v>
      </c>
      <c r="H23" s="54">
        <f>G23*21%</f>
        <v>0</v>
      </c>
      <c r="I23" s="44"/>
    </row>
    <row r="24" spans="1:9" ht="13.8" thickBot="1" x14ac:dyDescent="0.35">
      <c r="A24" s="45"/>
      <c r="B24" s="46"/>
      <c r="C24" s="168"/>
      <c r="D24" s="168"/>
      <c r="E24" s="47"/>
      <c r="F24" s="58"/>
      <c r="G24" s="49">
        <f>E24*F24</f>
        <v>0</v>
      </c>
      <c r="H24" s="50"/>
      <c r="I24" s="51"/>
    </row>
    <row r="25" spans="1:9" ht="13.8" thickBot="1" x14ac:dyDescent="0.35">
      <c r="A25" s="45"/>
      <c r="B25" s="46"/>
      <c r="C25" s="173"/>
      <c r="D25" s="174"/>
      <c r="E25" s="47"/>
      <c r="F25" s="55"/>
      <c r="G25" s="49">
        <f>E25*F25</f>
        <v>0</v>
      </c>
      <c r="H25" s="50"/>
      <c r="I25" s="51"/>
    </row>
    <row r="26" spans="1:9" ht="13.8" thickBot="1" x14ac:dyDescent="0.35">
      <c r="A26" s="45"/>
      <c r="B26" s="46"/>
      <c r="C26" s="169"/>
      <c r="D26" s="169"/>
      <c r="E26" s="47"/>
      <c r="F26" s="55"/>
      <c r="G26" s="49">
        <f>E26*F26</f>
        <v>0</v>
      </c>
      <c r="H26" s="50"/>
      <c r="I26" s="51"/>
    </row>
    <row r="27" spans="1:9" ht="13.8" thickBot="1" x14ac:dyDescent="0.35">
      <c r="A27" s="170" t="s">
        <v>25</v>
      </c>
      <c r="B27" s="171"/>
      <c r="C27" s="171"/>
      <c r="D27" s="172"/>
      <c r="E27" s="59"/>
      <c r="F27" s="53"/>
      <c r="G27" s="42">
        <f>SUM(G28:G30)</f>
        <v>0</v>
      </c>
      <c r="H27" s="54">
        <f>G27*21%</f>
        <v>0</v>
      </c>
      <c r="I27" s="44"/>
    </row>
    <row r="28" spans="1:9" ht="13.8" thickBot="1" x14ac:dyDescent="0.35">
      <c r="A28" s="45"/>
      <c r="B28" s="46"/>
      <c r="C28" s="168"/>
      <c r="D28" s="168"/>
      <c r="E28" s="47"/>
      <c r="F28" s="55"/>
      <c r="G28" s="49">
        <f>E28*F28</f>
        <v>0</v>
      </c>
      <c r="H28" s="50"/>
      <c r="I28" s="51"/>
    </row>
    <row r="29" spans="1:9" ht="13.8" thickBot="1" x14ac:dyDescent="0.35">
      <c r="A29" s="45"/>
      <c r="B29" s="46"/>
      <c r="C29" s="173"/>
      <c r="D29" s="174"/>
      <c r="E29" s="47"/>
      <c r="F29" s="55"/>
      <c r="G29" s="49">
        <f>E29*F29</f>
        <v>0</v>
      </c>
      <c r="H29" s="50"/>
      <c r="I29" s="51"/>
    </row>
    <row r="30" spans="1:9" ht="13.8" thickBot="1" x14ac:dyDescent="0.35">
      <c r="A30" s="45"/>
      <c r="B30" s="46"/>
      <c r="C30" s="169"/>
      <c r="D30" s="169"/>
      <c r="E30" s="47"/>
      <c r="F30" s="55"/>
      <c r="G30" s="49">
        <f>E30*F30</f>
        <v>0</v>
      </c>
      <c r="H30" s="50"/>
      <c r="I30" s="51"/>
    </row>
    <row r="31" spans="1:9" ht="13.8" thickBot="1" x14ac:dyDescent="0.35">
      <c r="A31" s="170" t="s">
        <v>26</v>
      </c>
      <c r="B31" s="171"/>
      <c r="C31" s="171"/>
      <c r="D31" s="172"/>
      <c r="E31" s="60"/>
      <c r="F31" s="61"/>
      <c r="G31" s="42">
        <f>SUM(G32:G34)</f>
        <v>0</v>
      </c>
      <c r="H31" s="54">
        <f>G31*21%</f>
        <v>0</v>
      </c>
      <c r="I31" s="44"/>
    </row>
    <row r="32" spans="1:9" ht="13.8" thickBot="1" x14ac:dyDescent="0.35">
      <c r="A32" s="45"/>
      <c r="B32" s="46"/>
      <c r="C32" s="175"/>
      <c r="D32" s="175"/>
      <c r="E32" s="62"/>
      <c r="F32" s="63"/>
      <c r="G32" s="49">
        <f>E32*F32</f>
        <v>0</v>
      </c>
      <c r="H32" s="50"/>
      <c r="I32" s="51"/>
    </row>
    <row r="33" spans="1:9" ht="13.8" thickBot="1" x14ac:dyDescent="0.35">
      <c r="A33" s="45"/>
      <c r="B33" s="46"/>
      <c r="C33" s="176"/>
      <c r="D33" s="176"/>
      <c r="E33" s="62"/>
      <c r="F33" s="63"/>
      <c r="G33" s="49">
        <f>E33*F33</f>
        <v>0</v>
      </c>
      <c r="H33" s="50"/>
      <c r="I33" s="51"/>
    </row>
    <row r="34" spans="1:9" ht="13.8" thickBot="1" x14ac:dyDescent="0.35">
      <c r="A34" s="64"/>
      <c r="B34" s="46"/>
      <c r="C34" s="176"/>
      <c r="D34" s="176"/>
      <c r="E34" s="65"/>
      <c r="F34" s="66"/>
      <c r="G34" s="49">
        <f>E34*F34</f>
        <v>0</v>
      </c>
      <c r="H34" s="50"/>
      <c r="I34" s="51"/>
    </row>
    <row r="35" spans="1:9" ht="18" customHeight="1" thickBot="1" x14ac:dyDescent="0.35">
      <c r="A35" s="177" t="s">
        <v>27</v>
      </c>
      <c r="B35" s="178"/>
      <c r="C35" s="178"/>
      <c r="D35" s="178"/>
      <c r="E35" s="116" t="s">
        <v>39</v>
      </c>
      <c r="F35" s="117" t="s">
        <v>40</v>
      </c>
      <c r="G35" s="31">
        <f>G36+G40+G43+G47</f>
        <v>0</v>
      </c>
      <c r="H35" s="39">
        <f>G35*21%</f>
        <v>0</v>
      </c>
      <c r="I35" s="33">
        <f>G35+H35</f>
        <v>0</v>
      </c>
    </row>
    <row r="36" spans="1:9" ht="13.8" thickBot="1" x14ac:dyDescent="0.35">
      <c r="A36" s="165" t="s">
        <v>28</v>
      </c>
      <c r="B36" s="166"/>
      <c r="C36" s="166"/>
      <c r="D36" s="167"/>
      <c r="E36" s="40"/>
      <c r="F36" s="41"/>
      <c r="G36" s="42">
        <f>G37+G38+G39</f>
        <v>0</v>
      </c>
      <c r="H36" s="43">
        <f>G36*21%</f>
        <v>0</v>
      </c>
      <c r="I36" s="44"/>
    </row>
    <row r="37" spans="1:9" ht="13.8" thickBot="1" x14ac:dyDescent="0.35">
      <c r="A37" s="45"/>
      <c r="B37" s="46"/>
      <c r="C37" s="168"/>
      <c r="D37" s="168"/>
      <c r="E37" s="47"/>
      <c r="F37" s="48"/>
      <c r="G37" s="49">
        <f>E37*F37</f>
        <v>0</v>
      </c>
      <c r="H37" s="50"/>
      <c r="I37" s="51"/>
    </row>
    <row r="38" spans="1:9" ht="13.8" thickBot="1" x14ac:dyDescent="0.35">
      <c r="A38" s="45"/>
      <c r="B38" s="46"/>
      <c r="C38" s="138"/>
      <c r="D38" s="138"/>
      <c r="E38" s="47"/>
      <c r="F38" s="48"/>
      <c r="G38" s="49">
        <f>E38*F38</f>
        <v>0</v>
      </c>
      <c r="H38" s="50"/>
      <c r="I38" s="51"/>
    </row>
    <row r="39" spans="1:9" ht="13.8" thickBot="1" x14ac:dyDescent="0.35">
      <c r="A39" s="45"/>
      <c r="B39" s="46"/>
      <c r="C39" s="169"/>
      <c r="D39" s="169"/>
      <c r="E39" s="47"/>
      <c r="F39" s="48"/>
      <c r="G39" s="49">
        <f>E39*F39</f>
        <v>0</v>
      </c>
      <c r="H39" s="50"/>
      <c r="I39" s="51"/>
    </row>
    <row r="40" spans="1:9" ht="13.8" thickBot="1" x14ac:dyDescent="0.35">
      <c r="A40" s="170" t="s">
        <v>29</v>
      </c>
      <c r="B40" s="171"/>
      <c r="C40" s="171"/>
      <c r="D40" s="172"/>
      <c r="E40" s="52"/>
      <c r="F40" s="53"/>
      <c r="G40" s="42">
        <f>G41+G42</f>
        <v>0</v>
      </c>
      <c r="H40" s="54">
        <f>G40*21%</f>
        <v>0</v>
      </c>
      <c r="I40" s="44"/>
    </row>
    <row r="41" spans="1:9" ht="13.8" thickBot="1" x14ac:dyDescent="0.35">
      <c r="A41" s="45"/>
      <c r="B41" s="46"/>
      <c r="C41" s="168"/>
      <c r="D41" s="168"/>
      <c r="E41" s="47"/>
      <c r="F41" s="55"/>
      <c r="G41" s="49">
        <f>E41*F41</f>
        <v>0</v>
      </c>
      <c r="H41" s="50"/>
      <c r="I41" s="51"/>
    </row>
    <row r="42" spans="1:9" ht="13.8" thickBot="1" x14ac:dyDescent="0.35">
      <c r="A42" s="45"/>
      <c r="B42" s="46"/>
      <c r="C42" s="169"/>
      <c r="D42" s="169"/>
      <c r="E42" s="47"/>
      <c r="F42" s="55"/>
      <c r="G42" s="49">
        <f>E42*F42</f>
        <v>0</v>
      </c>
      <c r="H42" s="50"/>
      <c r="I42" s="51"/>
    </row>
    <row r="43" spans="1:9" ht="13.8" thickBot="1" x14ac:dyDescent="0.35">
      <c r="A43" s="170" t="s">
        <v>30</v>
      </c>
      <c r="B43" s="171"/>
      <c r="C43" s="171"/>
      <c r="D43" s="172"/>
      <c r="E43" s="56"/>
      <c r="F43" s="57"/>
      <c r="G43" s="42">
        <f>G44+G45+G46</f>
        <v>0</v>
      </c>
      <c r="H43" s="54">
        <f>G43*21%</f>
        <v>0</v>
      </c>
      <c r="I43" s="44"/>
    </row>
    <row r="44" spans="1:9" ht="13.8" thickBot="1" x14ac:dyDescent="0.35">
      <c r="A44" s="45"/>
      <c r="B44" s="46"/>
      <c r="C44" s="168"/>
      <c r="D44" s="168"/>
      <c r="E44" s="47"/>
      <c r="F44" s="58"/>
      <c r="G44" s="49">
        <f>E44*F44</f>
        <v>0</v>
      </c>
      <c r="H44" s="50"/>
      <c r="I44" s="51"/>
    </row>
    <row r="45" spans="1:9" ht="13.8" thickBot="1" x14ac:dyDescent="0.35">
      <c r="A45" s="45"/>
      <c r="B45" s="46"/>
      <c r="C45" s="173"/>
      <c r="D45" s="174"/>
      <c r="E45" s="47"/>
      <c r="F45" s="55"/>
      <c r="G45" s="49">
        <f>E45*F45</f>
        <v>0</v>
      </c>
      <c r="H45" s="50"/>
      <c r="I45" s="51"/>
    </row>
    <row r="46" spans="1:9" ht="16.5" customHeight="1" thickBot="1" x14ac:dyDescent="0.35">
      <c r="A46" s="45"/>
      <c r="B46" s="46"/>
      <c r="C46" s="169"/>
      <c r="D46" s="169"/>
      <c r="E46" s="47"/>
      <c r="F46" s="55"/>
      <c r="G46" s="49">
        <f>E46*F46</f>
        <v>0</v>
      </c>
      <c r="H46" s="50"/>
      <c r="I46" s="51"/>
    </row>
    <row r="47" spans="1:9" ht="13.8" thickBot="1" x14ac:dyDescent="0.35">
      <c r="A47" s="170" t="s">
        <v>31</v>
      </c>
      <c r="B47" s="171"/>
      <c r="C47" s="171"/>
      <c r="D47" s="172"/>
      <c r="E47" s="59"/>
      <c r="F47" s="53"/>
      <c r="G47" s="42">
        <f>SUM(G48:G50)</f>
        <v>0</v>
      </c>
      <c r="H47" s="54">
        <f>G47*21%</f>
        <v>0</v>
      </c>
      <c r="I47" s="44"/>
    </row>
    <row r="48" spans="1:9" ht="13.8" thickBot="1" x14ac:dyDescent="0.35">
      <c r="A48" s="45"/>
      <c r="B48" s="46"/>
      <c r="C48" s="168"/>
      <c r="D48" s="168"/>
      <c r="E48" s="47"/>
      <c r="F48" s="55"/>
      <c r="G48" s="49">
        <f>E48*F48</f>
        <v>0</v>
      </c>
      <c r="H48" s="50"/>
      <c r="I48" s="51"/>
    </row>
    <row r="49" spans="1:10" ht="13.8" thickBot="1" x14ac:dyDescent="0.35">
      <c r="A49" s="45"/>
      <c r="B49" s="46"/>
      <c r="C49" s="173"/>
      <c r="D49" s="174"/>
      <c r="E49" s="47"/>
      <c r="F49" s="55"/>
      <c r="G49" s="49">
        <f>E49*F49</f>
        <v>0</v>
      </c>
      <c r="H49" s="50"/>
      <c r="I49" s="51"/>
    </row>
    <row r="50" spans="1:10" ht="13.8" thickBot="1" x14ac:dyDescent="0.35">
      <c r="A50" s="64"/>
      <c r="B50" s="46"/>
      <c r="C50" s="176"/>
      <c r="D50" s="176"/>
      <c r="E50" s="65"/>
      <c r="F50" s="66"/>
      <c r="G50" s="49">
        <f>E50*F50</f>
        <v>0</v>
      </c>
      <c r="H50" s="67"/>
      <c r="I50" s="51"/>
    </row>
    <row r="51" spans="1:10" ht="18" customHeight="1" thickBot="1" x14ac:dyDescent="0.35">
      <c r="A51" s="68">
        <v>0.35</v>
      </c>
      <c r="B51" s="30"/>
      <c r="C51" s="30"/>
      <c r="D51" s="69" t="s">
        <v>32</v>
      </c>
      <c r="E51" s="116" t="s">
        <v>39</v>
      </c>
      <c r="F51" s="117" t="s">
        <v>40</v>
      </c>
      <c r="G51" s="31">
        <f>(G9*G10)*35%</f>
        <v>0</v>
      </c>
      <c r="H51" s="37">
        <f>G51*21%</f>
        <v>0</v>
      </c>
      <c r="I51" s="33">
        <f>G51+H51</f>
        <v>0</v>
      </c>
      <c r="J51" s="19" t="e">
        <f>G51/G9</f>
        <v>#DIV/0!</v>
      </c>
    </row>
    <row r="52" spans="1:10" ht="13.8" thickBot="1" x14ac:dyDescent="0.35">
      <c r="A52" s="165" t="s">
        <v>34</v>
      </c>
      <c r="B52" s="166"/>
      <c r="C52" s="166"/>
      <c r="D52" s="167"/>
      <c r="E52" s="70"/>
      <c r="F52" s="71"/>
      <c r="G52" s="42">
        <f>SUM(G53:G54)</f>
        <v>0</v>
      </c>
      <c r="H52" s="72">
        <f>G52*21%</f>
        <v>0</v>
      </c>
      <c r="I52" s="44"/>
    </row>
    <row r="53" spans="1:10" ht="13.8" thickBot="1" x14ac:dyDescent="0.35">
      <c r="A53" s="182"/>
      <c r="B53" s="183"/>
      <c r="C53" s="183"/>
      <c r="D53" s="184"/>
      <c r="E53" s="73"/>
      <c r="F53" s="74"/>
      <c r="G53" s="49">
        <f>E53*F53</f>
        <v>0</v>
      </c>
      <c r="H53" s="50"/>
      <c r="I53" s="51"/>
    </row>
    <row r="54" spans="1:10" ht="13.8" thickBot="1" x14ac:dyDescent="0.35">
      <c r="A54" s="182"/>
      <c r="B54" s="183"/>
      <c r="C54" s="183"/>
      <c r="D54" s="184"/>
      <c r="E54" s="73"/>
      <c r="F54" s="74"/>
      <c r="G54" s="49">
        <f>E54*F54</f>
        <v>0</v>
      </c>
      <c r="H54" s="50"/>
      <c r="I54" s="51"/>
    </row>
    <row r="55" spans="1:10" ht="13.8" thickBot="1" x14ac:dyDescent="0.35">
      <c r="A55" s="179" t="s">
        <v>35</v>
      </c>
      <c r="B55" s="180"/>
      <c r="C55" s="180"/>
      <c r="D55" s="181"/>
      <c r="E55" s="75"/>
      <c r="F55" s="76"/>
      <c r="G55" s="42">
        <f>SUM(G56:G59)</f>
        <v>0</v>
      </c>
      <c r="H55" s="54">
        <f>G55*21%</f>
        <v>0</v>
      </c>
      <c r="I55" s="44"/>
    </row>
    <row r="56" spans="1:10" ht="13.8" thickBot="1" x14ac:dyDescent="0.35">
      <c r="A56" s="188"/>
      <c r="B56" s="189"/>
      <c r="C56" s="189"/>
      <c r="D56" s="190"/>
      <c r="E56" s="77"/>
      <c r="F56" s="78"/>
      <c r="G56" s="49">
        <f>E56*F56</f>
        <v>0</v>
      </c>
      <c r="H56" s="50"/>
      <c r="I56" s="51"/>
    </row>
    <row r="57" spans="1:10" ht="13.8" thickBot="1" x14ac:dyDescent="0.35">
      <c r="A57" s="188"/>
      <c r="B57" s="189"/>
      <c r="C57" s="189"/>
      <c r="D57" s="190"/>
      <c r="E57" s="77"/>
      <c r="F57" s="78"/>
      <c r="G57" s="49">
        <f>E57*F57</f>
        <v>0</v>
      </c>
      <c r="H57" s="50"/>
      <c r="I57" s="51"/>
    </row>
    <row r="58" spans="1:10" ht="13.8" thickBot="1" x14ac:dyDescent="0.35">
      <c r="A58" s="188"/>
      <c r="B58" s="189"/>
      <c r="C58" s="189"/>
      <c r="D58" s="190"/>
      <c r="E58" s="77"/>
      <c r="F58" s="78"/>
      <c r="G58" s="49">
        <f>E58*F58</f>
        <v>0</v>
      </c>
      <c r="H58" s="50"/>
      <c r="I58" s="51"/>
    </row>
    <row r="59" spans="1:10" ht="13.8" thickBot="1" x14ac:dyDescent="0.35">
      <c r="A59" s="188"/>
      <c r="B59" s="189"/>
      <c r="C59" s="189"/>
      <c r="D59" s="190"/>
      <c r="E59" s="77"/>
      <c r="F59" s="78"/>
      <c r="G59" s="49">
        <f>E59*F59</f>
        <v>0</v>
      </c>
      <c r="H59" s="50"/>
      <c r="I59" s="51"/>
    </row>
    <row r="60" spans="1:10" ht="18" customHeight="1" thickBot="1" x14ac:dyDescent="0.35">
      <c r="A60" s="79">
        <v>0.35</v>
      </c>
      <c r="B60" s="30"/>
      <c r="C60" s="30"/>
      <c r="D60" s="69" t="s">
        <v>36</v>
      </c>
      <c r="E60" s="116" t="s">
        <v>39</v>
      </c>
      <c r="F60" s="117" t="s">
        <v>40</v>
      </c>
      <c r="G60" s="31">
        <f>(G9*G10)*35%</f>
        <v>0</v>
      </c>
      <c r="H60" s="37">
        <f>G60*21%</f>
        <v>0</v>
      </c>
      <c r="I60" s="80">
        <f>G60+H60</f>
        <v>0</v>
      </c>
      <c r="J60" s="19" t="e">
        <f>G60/G9</f>
        <v>#DIV/0!</v>
      </c>
    </row>
    <row r="61" spans="1:10" ht="28.2" customHeight="1" thickBot="1" x14ac:dyDescent="0.35">
      <c r="A61" s="81"/>
      <c r="B61" s="82"/>
      <c r="C61" s="83"/>
      <c r="D61" s="84" t="s">
        <v>37</v>
      </c>
      <c r="E61" s="85"/>
      <c r="F61" s="86"/>
      <c r="G61" s="87"/>
      <c r="H61" s="88"/>
      <c r="I61" s="51"/>
    </row>
    <row r="62" spans="1:10" ht="27.6" customHeight="1" thickBot="1" x14ac:dyDescent="0.35">
      <c r="A62" s="81"/>
      <c r="B62" s="89"/>
      <c r="C62" s="81"/>
      <c r="D62" s="90" t="s">
        <v>38</v>
      </c>
      <c r="E62" s="91"/>
      <c r="F62" s="92"/>
      <c r="G62" s="93"/>
      <c r="H62" s="94"/>
      <c r="I62" s="51"/>
    </row>
    <row r="63" spans="1:10" ht="18" customHeight="1" thickBot="1" x14ac:dyDescent="0.35">
      <c r="A63" s="81"/>
      <c r="B63" s="89"/>
      <c r="C63" s="81"/>
      <c r="D63" s="90" t="s">
        <v>97</v>
      </c>
      <c r="E63" s="114">
        <f>G9</f>
        <v>0</v>
      </c>
      <c r="F63" s="115">
        <f>4%*G10</f>
        <v>0</v>
      </c>
      <c r="G63" s="94">
        <f>F63*E63</f>
        <v>0</v>
      </c>
      <c r="H63" s="94"/>
      <c r="I63" s="51"/>
    </row>
    <row r="64" spans="1:10" ht="29.25" customHeight="1" thickBot="1" x14ac:dyDescent="0.35">
      <c r="A64" s="191" t="s">
        <v>41</v>
      </c>
      <c r="B64" s="192"/>
      <c r="C64" s="192"/>
      <c r="D64" s="192"/>
      <c r="E64" s="192"/>
      <c r="F64" s="192"/>
      <c r="G64" s="95">
        <f>G13+G14+G15+G35+G51+G60</f>
        <v>544.34</v>
      </c>
      <c r="H64" s="96">
        <f>G64*21%</f>
        <v>114.31140000000001</v>
      </c>
      <c r="I64" s="97">
        <f>G64+H64</f>
        <v>658.65140000000008</v>
      </c>
    </row>
    <row r="65" spans="1:9" ht="106.8" customHeight="1" thickBot="1" x14ac:dyDescent="0.35">
      <c r="A65" s="185" t="s">
        <v>42</v>
      </c>
      <c r="B65" s="186"/>
      <c r="C65" s="186"/>
      <c r="D65" s="186"/>
      <c r="E65" s="186"/>
      <c r="F65" s="186"/>
      <c r="G65" s="186"/>
      <c r="H65" s="186"/>
      <c r="I65" s="187"/>
    </row>
  </sheetData>
  <mergeCells count="60">
    <mergeCell ref="A65:I65"/>
    <mergeCell ref="A56:D56"/>
    <mergeCell ref="A57:D57"/>
    <mergeCell ref="A58:D58"/>
    <mergeCell ref="A59:D59"/>
    <mergeCell ref="A64:F64"/>
    <mergeCell ref="A55:D55"/>
    <mergeCell ref="A43:D43"/>
    <mergeCell ref="C44:D44"/>
    <mergeCell ref="C45:D45"/>
    <mergeCell ref="C46:D46"/>
    <mergeCell ref="A47:D47"/>
    <mergeCell ref="C48:D48"/>
    <mergeCell ref="C49:D49"/>
    <mergeCell ref="C50:D50"/>
    <mergeCell ref="A52:D52"/>
    <mergeCell ref="A53:D53"/>
    <mergeCell ref="A54:D54"/>
    <mergeCell ref="C42:D42"/>
    <mergeCell ref="A31:D31"/>
    <mergeCell ref="C32:D32"/>
    <mergeCell ref="C33:D33"/>
    <mergeCell ref="C34:D34"/>
    <mergeCell ref="A35:D35"/>
    <mergeCell ref="A36:D36"/>
    <mergeCell ref="C37:D37"/>
    <mergeCell ref="C38:D38"/>
    <mergeCell ref="C39:D39"/>
    <mergeCell ref="A40:D40"/>
    <mergeCell ref="C41:D41"/>
    <mergeCell ref="C30:D30"/>
    <mergeCell ref="C19:D19"/>
    <mergeCell ref="A20:D20"/>
    <mergeCell ref="C21:D21"/>
    <mergeCell ref="C22:D22"/>
    <mergeCell ref="A23:D23"/>
    <mergeCell ref="C24:D24"/>
    <mergeCell ref="C25:D25"/>
    <mergeCell ref="C26:D26"/>
    <mergeCell ref="A27:D27"/>
    <mergeCell ref="C28:D28"/>
    <mergeCell ref="C29:D29"/>
    <mergeCell ref="C18:D18"/>
    <mergeCell ref="A7:I7"/>
    <mergeCell ref="A8:I8"/>
    <mergeCell ref="A9:D9"/>
    <mergeCell ref="H9:I9"/>
    <mergeCell ref="A10:D10"/>
    <mergeCell ref="A11:I11"/>
    <mergeCell ref="A12:D12"/>
    <mergeCell ref="A13:F13"/>
    <mergeCell ref="A15:D15"/>
    <mergeCell ref="A16:D16"/>
    <mergeCell ref="C17:D17"/>
    <mergeCell ref="A6:I6"/>
    <mergeCell ref="A1:I1"/>
    <mergeCell ref="A3:I3"/>
    <mergeCell ref="A4:I4"/>
    <mergeCell ref="A5:I5"/>
    <mergeCell ref="A2:I2"/>
  </mergeCells>
  <printOptions horizontalCentered="1" verticalCentered="1"/>
  <pageMargins left="0.32" right="0.28000000000000003" top="1" bottom="1" header="0" footer="0"/>
  <pageSetup paperSize="9" scale="51"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7BDA86-7E02-4C70-9ACF-91B0017C950A}">
  <dimension ref="A2:I61"/>
  <sheetViews>
    <sheetView zoomScale="90" zoomScaleNormal="90" workbookViewId="0">
      <selection activeCell="A45" sqref="A45:XFD46"/>
    </sheetView>
  </sheetViews>
  <sheetFormatPr baseColWidth="10" defaultRowHeight="13.2" x14ac:dyDescent="0.25"/>
  <cols>
    <col min="1" max="1" width="27.21875" style="99" customWidth="1"/>
    <col min="2" max="2" width="29.33203125" style="99" customWidth="1"/>
    <col min="3" max="3" width="14.109375" style="99" customWidth="1"/>
    <col min="4" max="4" width="20.21875" style="99" customWidth="1"/>
    <col min="5" max="5" width="22.44140625" style="99" customWidth="1"/>
    <col min="6" max="6" width="22.109375" style="99" customWidth="1"/>
    <col min="7" max="7" width="31.44140625" style="99" customWidth="1"/>
    <col min="8" max="8" width="18.88671875" style="99" customWidth="1"/>
    <col min="9" max="9" width="37.109375" style="99" customWidth="1"/>
    <col min="10" max="16384" width="11.5546875" style="99"/>
  </cols>
  <sheetData>
    <row r="2" spans="1:9" x14ac:dyDescent="0.25">
      <c r="A2" s="199" t="s">
        <v>88</v>
      </c>
      <c r="B2" s="199"/>
      <c r="C2" s="199"/>
      <c r="D2" s="199"/>
      <c r="E2" s="199"/>
      <c r="F2" s="199"/>
      <c r="G2" s="199"/>
      <c r="H2" s="199"/>
    </row>
    <row r="3" spans="1:9" x14ac:dyDescent="0.25">
      <c r="A3" s="199" t="s">
        <v>89</v>
      </c>
      <c r="B3" s="199"/>
      <c r="C3" s="199"/>
      <c r="D3" s="199"/>
      <c r="E3" s="199"/>
      <c r="F3" s="199"/>
      <c r="G3" s="199"/>
      <c r="H3" s="199"/>
    </row>
    <row r="4" spans="1:9" x14ac:dyDescent="0.25">
      <c r="A4" s="100" t="s">
        <v>43</v>
      </c>
    </row>
    <row r="6" spans="1:9" ht="26.4" x14ac:dyDescent="0.25">
      <c r="A6" s="118" t="s">
        <v>44</v>
      </c>
      <c r="B6" s="118" t="s">
        <v>45</v>
      </c>
      <c r="C6" s="118" t="s">
        <v>46</v>
      </c>
      <c r="D6" s="118" t="s">
        <v>47</v>
      </c>
      <c r="E6" s="118" t="s">
        <v>48</v>
      </c>
      <c r="F6" s="118" t="s">
        <v>49</v>
      </c>
      <c r="G6" s="118" t="s">
        <v>50</v>
      </c>
      <c r="H6" s="118" t="s">
        <v>51</v>
      </c>
      <c r="I6" s="106" t="s">
        <v>2</v>
      </c>
    </row>
    <row r="7" spans="1:9" ht="13.2" customHeight="1" x14ac:dyDescent="0.25">
      <c r="A7" s="201" t="s">
        <v>52</v>
      </c>
      <c r="B7" s="4" t="s">
        <v>54</v>
      </c>
      <c r="C7" s="4"/>
      <c r="D7" s="4"/>
      <c r="E7" s="1"/>
      <c r="F7" s="4"/>
      <c r="G7" s="1"/>
      <c r="H7" s="109" t="s">
        <v>65</v>
      </c>
      <c r="I7" s="101"/>
    </row>
    <row r="8" spans="1:9" x14ac:dyDescent="0.25">
      <c r="A8" s="202"/>
      <c r="B8" s="4" t="s">
        <v>55</v>
      </c>
      <c r="C8" s="4"/>
      <c r="D8" s="4"/>
      <c r="E8" s="1"/>
      <c r="F8" s="4"/>
      <c r="G8" s="1"/>
      <c r="H8" s="109" t="s">
        <v>65</v>
      </c>
      <c r="I8" s="101"/>
    </row>
    <row r="9" spans="1:9" x14ac:dyDescent="0.25">
      <c r="A9" s="202"/>
      <c r="B9" s="4" t="s">
        <v>55</v>
      </c>
      <c r="C9" s="4"/>
      <c r="D9" s="4"/>
      <c r="E9" s="1"/>
      <c r="F9" s="4"/>
      <c r="G9" s="1"/>
      <c r="H9" s="109" t="s">
        <v>65</v>
      </c>
      <c r="I9" s="101"/>
    </row>
    <row r="10" spans="1:9" x14ac:dyDescent="0.25">
      <c r="A10" s="202"/>
      <c r="B10" s="4" t="s">
        <v>55</v>
      </c>
      <c r="C10" s="4"/>
      <c r="D10" s="4"/>
      <c r="E10" s="1"/>
      <c r="F10" s="4"/>
      <c r="G10" s="1"/>
      <c r="H10" s="109" t="s">
        <v>65</v>
      </c>
      <c r="I10" s="101"/>
    </row>
    <row r="11" spans="1:9" x14ac:dyDescent="0.25">
      <c r="A11" s="202"/>
      <c r="B11" s="4" t="s">
        <v>55</v>
      </c>
      <c r="C11" s="4"/>
      <c r="D11" s="4"/>
      <c r="E11" s="1"/>
      <c r="F11" s="4"/>
      <c r="G11" s="1"/>
      <c r="H11" s="109" t="s">
        <v>65</v>
      </c>
      <c r="I11" s="101"/>
    </row>
    <row r="12" spans="1:9" x14ac:dyDescent="0.25">
      <c r="A12" s="202"/>
      <c r="B12" s="4" t="s">
        <v>55</v>
      </c>
      <c r="C12" s="4"/>
      <c r="D12" s="4"/>
      <c r="E12" s="1"/>
      <c r="F12" s="4"/>
      <c r="G12" s="1"/>
      <c r="H12" s="109" t="s">
        <v>65</v>
      </c>
      <c r="I12" s="101"/>
    </row>
    <row r="13" spans="1:9" x14ac:dyDescent="0.25">
      <c r="A13" s="202"/>
      <c r="B13" s="4" t="s">
        <v>55</v>
      </c>
      <c r="C13" s="4"/>
      <c r="D13" s="4"/>
      <c r="E13" s="1"/>
      <c r="F13" s="4"/>
      <c r="G13" s="1"/>
      <c r="H13" s="109" t="s">
        <v>65</v>
      </c>
      <c r="I13" s="101"/>
    </row>
    <row r="14" spans="1:9" x14ac:dyDescent="0.25">
      <c r="A14" s="202"/>
      <c r="B14" s="4" t="s">
        <v>56</v>
      </c>
      <c r="C14" s="4"/>
      <c r="D14" s="4"/>
      <c r="E14" s="1"/>
      <c r="F14" s="4"/>
      <c r="G14" s="1"/>
      <c r="H14" s="109" t="s">
        <v>65</v>
      </c>
      <c r="I14" s="101"/>
    </row>
    <row r="15" spans="1:9" x14ac:dyDescent="0.25">
      <c r="A15" s="203"/>
      <c r="B15" s="2" t="s">
        <v>57</v>
      </c>
      <c r="C15" s="3"/>
      <c r="D15" s="3"/>
      <c r="E15" s="3"/>
      <c r="F15" s="3"/>
      <c r="G15" s="3"/>
      <c r="H15" s="16"/>
      <c r="I15" s="16"/>
    </row>
    <row r="16" spans="1:9" ht="13.2" customHeight="1" x14ac:dyDescent="0.25">
      <c r="A16" s="201" t="s">
        <v>53</v>
      </c>
      <c r="B16" s="4" t="s">
        <v>54</v>
      </c>
      <c r="C16" s="4"/>
      <c r="D16" s="12"/>
      <c r="E16" s="13"/>
      <c r="F16" s="14"/>
      <c r="G16" s="15"/>
      <c r="H16" s="109" t="s">
        <v>65</v>
      </c>
      <c r="I16" s="101"/>
    </row>
    <row r="17" spans="1:9" x14ac:dyDescent="0.25">
      <c r="A17" s="202"/>
      <c r="B17" s="4" t="s">
        <v>55</v>
      </c>
      <c r="C17" s="4"/>
      <c r="D17" s="12"/>
      <c r="E17" s="13"/>
      <c r="F17" s="14"/>
      <c r="G17" s="15"/>
      <c r="H17" s="109" t="s">
        <v>65</v>
      </c>
      <c r="I17" s="101"/>
    </row>
    <row r="18" spans="1:9" x14ac:dyDescent="0.25">
      <c r="A18" s="202"/>
      <c r="B18" s="4" t="s">
        <v>55</v>
      </c>
      <c r="C18" s="4"/>
      <c r="D18" s="12"/>
      <c r="E18" s="13"/>
      <c r="F18" s="14"/>
      <c r="G18" s="15"/>
      <c r="H18" s="109" t="s">
        <v>65</v>
      </c>
      <c r="I18" s="101"/>
    </row>
    <row r="19" spans="1:9" x14ac:dyDescent="0.25">
      <c r="A19" s="202"/>
      <c r="B19" s="4" t="s">
        <v>55</v>
      </c>
      <c r="C19" s="4"/>
      <c r="D19" s="12"/>
      <c r="E19" s="13"/>
      <c r="F19" s="14"/>
      <c r="G19" s="15"/>
      <c r="H19" s="109" t="s">
        <v>65</v>
      </c>
      <c r="I19" s="101"/>
    </row>
    <row r="20" spans="1:9" x14ac:dyDescent="0.25">
      <c r="A20" s="202"/>
      <c r="B20" s="4" t="s">
        <v>55</v>
      </c>
      <c r="C20" s="4"/>
      <c r="D20" s="12"/>
      <c r="E20" s="13"/>
      <c r="F20" s="14"/>
      <c r="G20" s="15"/>
      <c r="H20" s="109" t="s">
        <v>65</v>
      </c>
      <c r="I20" s="101"/>
    </row>
    <row r="21" spans="1:9" x14ac:dyDescent="0.25">
      <c r="A21" s="202"/>
      <c r="B21" s="4" t="s">
        <v>55</v>
      </c>
      <c r="C21" s="4"/>
      <c r="D21" s="12"/>
      <c r="E21" s="13"/>
      <c r="F21" s="14"/>
      <c r="G21" s="15"/>
      <c r="H21" s="109" t="s">
        <v>65</v>
      </c>
      <c r="I21" s="101"/>
    </row>
    <row r="22" spans="1:9" x14ac:dyDescent="0.25">
      <c r="A22" s="202"/>
      <c r="B22" s="4" t="s">
        <v>55</v>
      </c>
      <c r="C22" s="4"/>
      <c r="D22" s="12"/>
      <c r="E22" s="13"/>
      <c r="F22" s="14"/>
      <c r="G22" s="15"/>
      <c r="H22" s="109" t="s">
        <v>65</v>
      </c>
      <c r="I22" s="101"/>
    </row>
    <row r="23" spans="1:9" x14ac:dyDescent="0.25">
      <c r="A23" s="202"/>
      <c r="B23" s="4" t="s">
        <v>56</v>
      </c>
      <c r="C23" s="4"/>
      <c r="D23" s="12"/>
      <c r="E23" s="13"/>
      <c r="F23" s="14"/>
      <c r="G23" s="15"/>
      <c r="H23" s="109" t="s">
        <v>65</v>
      </c>
      <c r="I23" s="101"/>
    </row>
    <row r="24" spans="1:9" x14ac:dyDescent="0.25">
      <c r="A24" s="203"/>
      <c r="B24" s="2" t="s">
        <v>57</v>
      </c>
      <c r="C24" s="11"/>
      <c r="D24" s="11"/>
      <c r="E24" s="11"/>
      <c r="F24" s="11"/>
      <c r="G24" s="11"/>
      <c r="H24" s="17"/>
      <c r="I24" s="17"/>
    </row>
    <row r="25" spans="1:9" ht="39.6" x14ac:dyDescent="0.25">
      <c r="A25" s="200" t="s">
        <v>58</v>
      </c>
      <c r="B25" s="5" t="s">
        <v>60</v>
      </c>
      <c r="C25" s="4"/>
      <c r="D25" s="4"/>
      <c r="E25" s="1"/>
      <c r="F25" s="4"/>
      <c r="G25" s="1"/>
      <c r="H25" s="109" t="s">
        <v>65</v>
      </c>
      <c r="I25" s="101"/>
    </row>
    <row r="26" spans="1:9" x14ac:dyDescent="0.25">
      <c r="A26" s="200"/>
      <c r="B26" s="5" t="s">
        <v>61</v>
      </c>
      <c r="C26" s="4"/>
      <c r="D26" s="4"/>
      <c r="E26" s="1"/>
      <c r="F26" s="4"/>
      <c r="G26" s="1"/>
      <c r="H26" s="109" t="s">
        <v>65</v>
      </c>
      <c r="I26" s="101"/>
    </row>
    <row r="27" spans="1:9" x14ac:dyDescent="0.25">
      <c r="A27" s="200"/>
      <c r="B27" s="5" t="s">
        <v>62</v>
      </c>
      <c r="C27" s="4"/>
      <c r="D27" s="4"/>
      <c r="E27" s="1"/>
      <c r="F27" s="4"/>
      <c r="G27" s="1"/>
      <c r="H27" s="109" t="s">
        <v>65</v>
      </c>
      <c r="I27" s="101"/>
    </row>
    <row r="28" spans="1:9" x14ac:dyDescent="0.25">
      <c r="A28" s="200"/>
      <c r="B28" s="5" t="s">
        <v>63</v>
      </c>
      <c r="C28" s="4"/>
      <c r="D28" s="4"/>
      <c r="E28" s="1"/>
      <c r="F28" s="4"/>
      <c r="G28" s="1"/>
      <c r="H28" s="109" t="s">
        <v>65</v>
      </c>
      <c r="I28" s="101"/>
    </row>
    <row r="29" spans="1:9" x14ac:dyDescent="0.25">
      <c r="A29" s="200"/>
      <c r="B29" s="5" t="s">
        <v>64</v>
      </c>
      <c r="C29" s="4"/>
      <c r="D29" s="4"/>
      <c r="E29" s="1"/>
      <c r="F29" s="4"/>
      <c r="G29" s="1"/>
      <c r="H29" s="109" t="s">
        <v>65</v>
      </c>
      <c r="I29" s="101"/>
    </row>
    <row r="30" spans="1:9" ht="39.6" x14ac:dyDescent="0.25">
      <c r="A30" s="200" t="s">
        <v>59</v>
      </c>
      <c r="B30" s="5" t="s">
        <v>60</v>
      </c>
      <c r="C30" s="4"/>
      <c r="D30" s="4"/>
      <c r="E30" s="1"/>
      <c r="F30" s="4"/>
      <c r="G30" s="1"/>
      <c r="H30" s="109" t="s">
        <v>65</v>
      </c>
      <c r="I30" s="101"/>
    </row>
    <row r="31" spans="1:9" x14ac:dyDescent="0.25">
      <c r="A31" s="200"/>
      <c r="B31" s="5" t="s">
        <v>61</v>
      </c>
      <c r="C31" s="4"/>
      <c r="D31" s="4"/>
      <c r="E31" s="1"/>
      <c r="F31" s="4"/>
      <c r="G31" s="1"/>
      <c r="H31" s="109" t="s">
        <v>65</v>
      </c>
      <c r="I31" s="101"/>
    </row>
    <row r="32" spans="1:9" x14ac:dyDescent="0.25">
      <c r="A32" s="200"/>
      <c r="B32" s="5" t="s">
        <v>62</v>
      </c>
      <c r="C32" s="4"/>
      <c r="D32" s="4"/>
      <c r="E32" s="1"/>
      <c r="F32" s="4"/>
      <c r="G32" s="1"/>
      <c r="H32" s="109" t="s">
        <v>65</v>
      </c>
      <c r="I32" s="101"/>
    </row>
    <row r="33" spans="1:9" x14ac:dyDescent="0.25">
      <c r="A33" s="200"/>
      <c r="B33" s="5" t="s">
        <v>63</v>
      </c>
      <c r="C33" s="4"/>
      <c r="D33" s="4"/>
      <c r="E33" s="1"/>
      <c r="F33" s="4"/>
      <c r="G33" s="1"/>
      <c r="H33" s="109" t="s">
        <v>65</v>
      </c>
      <c r="I33" s="101"/>
    </row>
    <row r="34" spans="1:9" x14ac:dyDescent="0.25">
      <c r="A34" s="200"/>
      <c r="B34" s="5" t="s">
        <v>64</v>
      </c>
      <c r="C34" s="4"/>
      <c r="D34" s="4"/>
      <c r="E34" s="1"/>
      <c r="F34" s="4"/>
      <c r="G34" s="1"/>
      <c r="H34" s="109" t="s">
        <v>65</v>
      </c>
      <c r="I34" s="101"/>
    </row>
    <row r="35" spans="1:9" ht="92.4" x14ac:dyDescent="0.25">
      <c r="A35" s="118" t="s">
        <v>44</v>
      </c>
      <c r="B35" s="118" t="s">
        <v>45</v>
      </c>
      <c r="C35" s="118" t="s">
        <v>66</v>
      </c>
      <c r="D35" s="118" t="s">
        <v>67</v>
      </c>
      <c r="E35" s="118" t="s">
        <v>68</v>
      </c>
      <c r="F35" s="118" t="s">
        <v>69</v>
      </c>
      <c r="G35" s="118" t="s">
        <v>70</v>
      </c>
      <c r="H35" s="118" t="s">
        <v>51</v>
      </c>
      <c r="I35" s="113" t="s">
        <v>4</v>
      </c>
    </row>
    <row r="36" spans="1:9" ht="66" x14ac:dyDescent="0.25">
      <c r="A36" s="201" t="s">
        <v>71</v>
      </c>
      <c r="B36" s="5" t="s">
        <v>90</v>
      </c>
      <c r="C36" s="6" t="s">
        <v>91</v>
      </c>
      <c r="D36" s="105">
        <f>F36-E36</f>
        <v>654.37</v>
      </c>
      <c r="E36" s="8">
        <v>0</v>
      </c>
      <c r="F36" s="7">
        <v>654.37</v>
      </c>
      <c r="G36" s="107" t="s">
        <v>92</v>
      </c>
      <c r="H36" s="110" t="s">
        <v>65</v>
      </c>
      <c r="I36" s="101"/>
    </row>
    <row r="37" spans="1:9" ht="27" customHeight="1" x14ac:dyDescent="0.25">
      <c r="A37" s="202"/>
      <c r="B37" s="5" t="s">
        <v>93</v>
      </c>
      <c r="C37" s="5"/>
      <c r="D37" s="111"/>
      <c r="E37" s="112"/>
      <c r="F37" s="5"/>
      <c r="G37" s="108"/>
      <c r="H37" s="110" t="s">
        <v>65</v>
      </c>
      <c r="I37" s="101"/>
    </row>
    <row r="38" spans="1:9" ht="27" customHeight="1" x14ac:dyDescent="0.25">
      <c r="A38" s="202"/>
      <c r="B38" s="5" t="s">
        <v>94</v>
      </c>
      <c r="C38" s="5"/>
      <c r="D38" s="111"/>
      <c r="E38" s="112"/>
      <c r="F38" s="5"/>
      <c r="G38" s="108"/>
      <c r="H38" s="110" t="s">
        <v>65</v>
      </c>
      <c r="I38" s="101"/>
    </row>
    <row r="39" spans="1:9" ht="28.2" customHeight="1" x14ac:dyDescent="0.25">
      <c r="A39" s="202"/>
      <c r="B39" s="5" t="s">
        <v>95</v>
      </c>
      <c r="C39" s="5"/>
      <c r="D39" s="111"/>
      <c r="E39" s="112"/>
      <c r="F39" s="5"/>
      <c r="G39" s="108"/>
      <c r="H39" s="110" t="s">
        <v>65</v>
      </c>
      <c r="I39" s="101"/>
    </row>
    <row r="40" spans="1:9" ht="25.5" customHeight="1" x14ac:dyDescent="0.25">
      <c r="A40" s="203"/>
      <c r="B40" s="9" t="s">
        <v>73</v>
      </c>
      <c r="C40" s="10"/>
      <c r="D40" s="10"/>
      <c r="E40" s="10"/>
      <c r="F40" s="10"/>
      <c r="G40" s="10"/>
      <c r="H40" s="18"/>
      <c r="I40" s="18"/>
    </row>
    <row r="41" spans="1:9" ht="25.5" customHeight="1" x14ac:dyDescent="0.25">
      <c r="A41" s="204" t="s">
        <v>72</v>
      </c>
      <c r="B41" s="111"/>
      <c r="C41" s="111"/>
      <c r="D41" s="111"/>
      <c r="E41" s="112"/>
      <c r="F41" s="111"/>
      <c r="G41" s="112"/>
      <c r="H41" s="109" t="s">
        <v>65</v>
      </c>
      <c r="I41" s="193" t="s">
        <v>3</v>
      </c>
    </row>
    <row r="42" spans="1:9" ht="25.5" customHeight="1" x14ac:dyDescent="0.25">
      <c r="A42" s="205"/>
      <c r="B42" s="111"/>
      <c r="C42" s="111"/>
      <c r="D42" s="111"/>
      <c r="E42" s="112"/>
      <c r="F42" s="111"/>
      <c r="G42" s="112"/>
      <c r="H42" s="109" t="s">
        <v>65</v>
      </c>
      <c r="I42" s="194"/>
    </row>
    <row r="43" spans="1:9" ht="25.5" customHeight="1" x14ac:dyDescent="0.25">
      <c r="A43" s="205"/>
      <c r="B43" s="111"/>
      <c r="C43" s="111"/>
      <c r="D43" s="111"/>
      <c r="E43" s="112"/>
      <c r="F43" s="111"/>
      <c r="G43" s="112"/>
      <c r="H43" s="109" t="s">
        <v>65</v>
      </c>
      <c r="I43" s="195"/>
    </row>
    <row r="44" spans="1:9" ht="25.5" customHeight="1" x14ac:dyDescent="0.25">
      <c r="A44" s="206"/>
      <c r="B44" s="2" t="s">
        <v>74</v>
      </c>
      <c r="C44" s="3"/>
      <c r="D44" s="3"/>
      <c r="E44" s="3"/>
      <c r="F44" s="3"/>
      <c r="G44" s="3"/>
      <c r="H44" s="16"/>
      <c r="I44" s="3"/>
    </row>
    <row r="45" spans="1:9" x14ac:dyDescent="0.25">
      <c r="A45" s="103" t="s">
        <v>75</v>
      </c>
      <c r="C45" s="102"/>
      <c r="D45" s="102"/>
      <c r="E45" s="102"/>
      <c r="F45" s="102"/>
      <c r="G45" s="102"/>
      <c r="H45" s="102"/>
    </row>
    <row r="46" spans="1:9" x14ac:dyDescent="0.25">
      <c r="A46" s="102" t="s">
        <v>76</v>
      </c>
      <c r="C46" s="102"/>
      <c r="D46" s="102"/>
      <c r="E46" s="102"/>
      <c r="F46" s="102"/>
      <c r="G46" s="102"/>
      <c r="H46" s="102"/>
    </row>
    <row r="47" spans="1:9" x14ac:dyDescent="0.25">
      <c r="A47" s="102" t="s">
        <v>77</v>
      </c>
      <c r="C47" s="102"/>
      <c r="D47" s="102"/>
      <c r="E47" s="102"/>
      <c r="F47" s="102"/>
      <c r="G47" s="102"/>
      <c r="H47" s="102"/>
    </row>
    <row r="48" spans="1:9" x14ac:dyDescent="0.25">
      <c r="A48" s="102" t="s">
        <v>78</v>
      </c>
      <c r="C48" s="102"/>
      <c r="D48" s="102"/>
      <c r="E48" s="102"/>
      <c r="F48" s="102"/>
      <c r="G48" s="102"/>
      <c r="H48" s="102"/>
    </row>
    <row r="49" spans="1:8" x14ac:dyDescent="0.25">
      <c r="A49" s="102" t="s">
        <v>79</v>
      </c>
      <c r="C49" s="102"/>
      <c r="D49" s="102"/>
      <c r="E49" s="102"/>
      <c r="F49" s="102"/>
      <c r="G49" s="102"/>
      <c r="H49" s="102"/>
    </row>
    <row r="50" spans="1:8" x14ac:dyDescent="0.25">
      <c r="A50" s="102" t="s">
        <v>80</v>
      </c>
      <c r="C50" s="102"/>
      <c r="D50" s="102"/>
      <c r="E50" s="102"/>
      <c r="F50" s="102"/>
      <c r="G50" s="102"/>
      <c r="H50" s="102"/>
    </row>
    <row r="51" spans="1:8" x14ac:dyDescent="0.25">
      <c r="A51" s="102"/>
      <c r="C51" s="102"/>
      <c r="D51" s="102"/>
      <c r="E51" s="102"/>
      <c r="F51" s="102"/>
      <c r="G51" s="102"/>
      <c r="H51" s="102"/>
    </row>
    <row r="52" spans="1:8" x14ac:dyDescent="0.25">
      <c r="A52" s="104" t="s">
        <v>81</v>
      </c>
      <c r="C52" s="102"/>
      <c r="D52" s="102"/>
      <c r="E52" s="102"/>
      <c r="F52" s="102"/>
      <c r="G52" s="102"/>
      <c r="H52" s="102"/>
    </row>
    <row r="53" spans="1:8" x14ac:dyDescent="0.25">
      <c r="A53" s="207" t="s">
        <v>77</v>
      </c>
      <c r="B53" s="207"/>
      <c r="C53" s="102"/>
      <c r="D53" s="102"/>
      <c r="E53" s="102"/>
      <c r="F53" s="102"/>
      <c r="G53" s="102"/>
      <c r="H53" s="102"/>
    </row>
    <row r="54" spans="1:8" x14ac:dyDescent="0.25">
      <c r="A54" s="102" t="s">
        <v>82</v>
      </c>
      <c r="C54" s="102"/>
      <c r="D54" s="102"/>
      <c r="E54" s="102"/>
      <c r="F54" s="102"/>
      <c r="G54" s="102"/>
      <c r="H54" s="102"/>
    </row>
    <row r="55" spans="1:8" x14ac:dyDescent="0.25">
      <c r="A55" s="102" t="s">
        <v>83</v>
      </c>
      <c r="C55" s="102"/>
      <c r="D55" s="102"/>
      <c r="E55" s="102"/>
      <c r="F55" s="102"/>
      <c r="G55" s="102"/>
      <c r="H55" s="102"/>
    </row>
    <row r="56" spans="1:8" x14ac:dyDescent="0.25">
      <c r="A56" s="102"/>
      <c r="C56" s="102"/>
      <c r="D56" s="102"/>
      <c r="E56" s="102"/>
      <c r="F56" s="102"/>
      <c r="G56" s="102"/>
      <c r="H56" s="102"/>
    </row>
    <row r="57" spans="1:8" x14ac:dyDescent="0.25">
      <c r="A57" s="119" t="s">
        <v>84</v>
      </c>
      <c r="C57" s="102"/>
      <c r="D57" s="102"/>
      <c r="E57" s="102"/>
      <c r="F57" s="102"/>
      <c r="G57" s="102"/>
      <c r="H57" s="102"/>
    </row>
    <row r="58" spans="1:8" x14ac:dyDescent="0.25">
      <c r="A58" s="99" t="s">
        <v>85</v>
      </c>
      <c r="C58" s="102"/>
      <c r="D58" s="102"/>
      <c r="E58" s="102"/>
      <c r="F58" s="102"/>
      <c r="G58" s="102"/>
      <c r="H58" s="102"/>
    </row>
    <row r="59" spans="1:8" x14ac:dyDescent="0.25">
      <c r="A59" s="99" t="s">
        <v>86</v>
      </c>
      <c r="C59" s="102"/>
      <c r="D59" s="102"/>
      <c r="E59" s="102"/>
      <c r="F59" s="102"/>
      <c r="G59" s="102"/>
      <c r="H59" s="102"/>
    </row>
    <row r="60" spans="1:8" x14ac:dyDescent="0.25">
      <c r="A60" s="102"/>
      <c r="B60" s="102"/>
      <c r="C60" s="102"/>
      <c r="D60" s="102"/>
      <c r="E60" s="102"/>
      <c r="F60" s="102"/>
      <c r="G60" s="102"/>
      <c r="H60" s="102"/>
    </row>
    <row r="61" spans="1:8" ht="78.599999999999994" customHeight="1" x14ac:dyDescent="0.25">
      <c r="A61" s="196" t="s">
        <v>96</v>
      </c>
      <c r="B61" s="197"/>
      <c r="C61" s="197"/>
      <c r="D61" s="197"/>
      <c r="E61" s="197"/>
      <c r="F61" s="197"/>
      <c r="G61" s="197"/>
      <c r="H61" s="198"/>
    </row>
  </sheetData>
  <mergeCells count="11">
    <mergeCell ref="I41:I43"/>
    <mergeCell ref="A61:H61"/>
    <mergeCell ref="A2:H2"/>
    <mergeCell ref="A3:H3"/>
    <mergeCell ref="A25:A29"/>
    <mergeCell ref="A30:A34"/>
    <mergeCell ref="A7:A15"/>
    <mergeCell ref="A16:A24"/>
    <mergeCell ref="A36:A40"/>
    <mergeCell ref="A41:A44"/>
    <mergeCell ref="A53:B53"/>
  </mergeCells>
  <pageMargins left="0.18" right="0.17" top="0.17" bottom="0.75" header="0.18" footer="0.17"/>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Economic Report</vt:lpstr>
      <vt:lpstr>Visits</vt:lpstr>
      <vt:lpstr>'Economic Report'!Área_de_impresión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Marta Bolado Díaz</dc:creator>
  <cp:lastModifiedBy>FIMABIS</cp:lastModifiedBy>
  <cp:lastPrinted>2019-02-01T13:53:39Z</cp:lastPrinted>
  <dcterms:created xsi:type="dcterms:W3CDTF">2018-09-18T11:02:44Z</dcterms:created>
  <dcterms:modified xsi:type="dcterms:W3CDTF">2026-02-16T08:34:16Z</dcterms:modified>
</cp:coreProperties>
</file>