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Z:\EECC\02. MODELOS\11. Adendas\"/>
    </mc:Choice>
  </mc:AlternateContent>
  <xr:revisionPtr revIDLastSave="0" documentId="13_ncr:1_{B17DFB63-A511-43ED-B9BC-8FCAF7A30CD4}" xr6:coauthVersionLast="47" xr6:coauthVersionMax="47" xr10:uidLastSave="{00000000-0000-0000-0000-000000000000}"/>
  <bookViews>
    <workbookView xWindow="14325" yWindow="-16320" windowWidth="29040" windowHeight="15720" xr2:uid="{00000000-000D-0000-FFFF-FFFF00000000}"/>
  </bookViews>
  <sheets>
    <sheet name="Anexo I Memoria Económica" sheetId="5" r:id="rId1"/>
    <sheet name="Anexo II Visitas" sheetId="8" r:id="rId2"/>
  </sheets>
  <externalReferences>
    <externalReference r:id="rId3"/>
  </externalReferences>
  <definedNames>
    <definedName name="Actividades">[1]CATALOGO!$B$2:$B$999999</definedName>
    <definedName name="_xlnm.Print_Area" localSheetId="0">'Anexo I Memoria Económica'!$A$1:$I$65</definedName>
    <definedName name="SiNo">[1]CATALOGO!$C$2:$C$3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5" l="1"/>
  <c r="D36" i="8"/>
  <c r="E63" i="5"/>
  <c r="G10" i="5"/>
  <c r="F63" i="5" s="1"/>
  <c r="G63" i="5" s="1"/>
  <c r="G59" i="5"/>
  <c r="G58" i="5"/>
  <c r="G57" i="5"/>
  <c r="G56" i="5"/>
  <c r="G54" i="5"/>
  <c r="G53" i="5"/>
  <c r="G50" i="5"/>
  <c r="G49" i="5"/>
  <c r="G48" i="5"/>
  <c r="G47" i="5" s="1"/>
  <c r="H47" i="5" s="1"/>
  <c r="G46" i="5"/>
  <c r="G45" i="5"/>
  <c r="G44" i="5"/>
  <c r="G42" i="5"/>
  <c r="G41" i="5"/>
  <c r="G40" i="5"/>
  <c r="H40" i="5" s="1"/>
  <c r="G39" i="5"/>
  <c r="G38" i="5"/>
  <c r="G37" i="5"/>
  <c r="G34" i="5"/>
  <c r="G33" i="5"/>
  <c r="G32" i="5"/>
  <c r="G31" i="5" s="1"/>
  <c r="H31" i="5" s="1"/>
  <c r="G30" i="5"/>
  <c r="G29" i="5"/>
  <c r="G28" i="5"/>
  <c r="G27" i="5" s="1"/>
  <c r="H27" i="5" s="1"/>
  <c r="G26" i="5"/>
  <c r="G25" i="5"/>
  <c r="G24" i="5"/>
  <c r="G23" i="5" s="1"/>
  <c r="H23" i="5" s="1"/>
  <c r="G20" i="5"/>
  <c r="H20" i="5" s="1"/>
  <c r="G19" i="5"/>
  <c r="G18" i="5"/>
  <c r="G17" i="5"/>
  <c r="G16" i="5" s="1"/>
  <c r="H13" i="5"/>
  <c r="I13" i="5" s="1"/>
  <c r="G55" i="5" l="1"/>
  <c r="H55" i="5" s="1"/>
  <c r="G52" i="5"/>
  <c r="H52" i="5" s="1"/>
  <c r="G36" i="5"/>
  <c r="H36" i="5" s="1"/>
  <c r="G43" i="5"/>
  <c r="H43" i="5" s="1"/>
  <c r="G14" i="5"/>
  <c r="H16" i="5"/>
  <c r="G15" i="5"/>
  <c r="G60" i="5"/>
  <c r="J60" i="5" s="1"/>
  <c r="G51" i="5"/>
  <c r="H51" i="5" l="1"/>
  <c r="I51" i="5" s="1"/>
  <c r="J51" i="5"/>
  <c r="G35" i="5"/>
  <c r="G64" i="5"/>
  <c r="H64" i="5" s="1"/>
  <c r="H14" i="5"/>
  <c r="I14" i="5" s="1"/>
  <c r="H60" i="5"/>
  <c r="I60" i="5" s="1"/>
  <c r="H15" i="5"/>
  <c r="I15" i="5" s="1"/>
  <c r="H35" i="5"/>
  <c r="I35" i="5" s="1"/>
  <c r="I64" i="5" l="1"/>
</calcChain>
</file>

<file path=xl/sharedStrings.xml><?xml version="1.0" encoding="utf-8"?>
<sst xmlns="http://schemas.openxmlformats.org/spreadsheetml/2006/main" count="157" uniqueCount="99">
  <si>
    <t xml:space="preserve">TIPO </t>
  </si>
  <si>
    <t xml:space="preserve">DESCRIPCIÓN                                        </t>
  </si>
  <si>
    <t>Nº SUJETOS ESTIMADOS</t>
  </si>
  <si>
    <t>COSTE UNITARIO €</t>
  </si>
  <si>
    <t>COSTE TOTAL €</t>
  </si>
  <si>
    <t>DIAS  PLANIFICACIÓN  VISITA/CICLO</t>
  </si>
  <si>
    <t>VENTANA (Si aplica)</t>
  </si>
  <si>
    <t>FACTURABLE (si/no)</t>
  </si>
  <si>
    <t>Total de otros costes de los ensayos</t>
  </si>
  <si>
    <t>Total costes directos extraordinarios</t>
  </si>
  <si>
    <t>Anexo 2</t>
  </si>
  <si>
    <t>DESGLOSE DE PAGO POR VISITAS</t>
  </si>
  <si>
    <t>Otros costes de los ensayos</t>
  </si>
  <si>
    <t xml:space="preserve">Anexo 1: MEMORIA ECONÓMICA DEL ENSAYO CLÍNICO      </t>
  </si>
  <si>
    <t>ENTIDAD GESTORA: FIMABIS</t>
  </si>
  <si>
    <t>PROMOTOR:</t>
  </si>
  <si>
    <t>REPRESENTANTE DEL PROMOTOR:</t>
  </si>
  <si>
    <t>INVESTIGADOR PRINCIPAL:</t>
  </si>
  <si>
    <t>UNIDAD GESTIÓN CLÍNICA/SERVICIO:</t>
  </si>
  <si>
    <t>CÓDIGO DE PROTOCOLO  PROMOTOR Nº:</t>
  </si>
  <si>
    <t>Nº sujetos previstos:</t>
  </si>
  <si>
    <t>Coste por participante:</t>
  </si>
  <si>
    <t>CONCEPTO</t>
  </si>
  <si>
    <t>Nº UNIDADES</t>
  </si>
  <si>
    <t xml:space="preserve">GASTO UNITARIO </t>
  </si>
  <si>
    <t>SUBTOTAL</t>
  </si>
  <si>
    <t>IVA</t>
  </si>
  <si>
    <t>TOTAL</t>
  </si>
  <si>
    <t>I. GESTIÓN ADMINISTRATIVA</t>
  </si>
  <si>
    <t>II. COSTES INDIRECTOS (excluido I y III)</t>
  </si>
  <si>
    <t>III.1 COSTES DIRECTOS EXTRAORDINARIOS DEL CENTRO</t>
  </si>
  <si>
    <t>(nº pruebas x nº sujetos)</t>
  </si>
  <si>
    <t>A. Análisis y exploraciones complementarias</t>
  </si>
  <si>
    <t>B. Estancias hospitalarias</t>
  </si>
  <si>
    <t>C. Consultas</t>
  </si>
  <si>
    <t>D. Compra de aparatos y equipos</t>
  </si>
  <si>
    <t>E. Otros (detallar a continuación)</t>
  </si>
  <si>
    <t>III.2 COSTES DIRECTOS EXTRAORDINARIOS OCASIONADOS A PACIENTES</t>
  </si>
  <si>
    <t>Nº SUJETOS</t>
  </si>
  <si>
    <t xml:space="preserve"> IMPORTE/SUJETO (€)</t>
  </si>
  <si>
    <t>A. Reintegro pos gastos extraordinarios</t>
  </si>
  <si>
    <t>B. Pérdidas de productividad</t>
  </si>
  <si>
    <t>C. Otros(detallar a continuación)</t>
  </si>
  <si>
    <t>D. Compensaciones a pacientes</t>
  </si>
  <si>
    <t>IV.  COMPENSACIÓN EQUIPO INVESTIGADOR  (excluido I y III)</t>
  </si>
  <si>
    <t>A. Compensación investigador principal</t>
  </si>
  <si>
    <t>B. Compensación investigadores colaboradores</t>
  </si>
  <si>
    <t>V. FOMENTO I+D+i (excluido I y III)</t>
  </si>
  <si>
    <t>A. Compensación I+D+i  UGC Investigador/a Principal</t>
  </si>
  <si>
    <t>B. Compensación I+D+i  UGC Investigadores/as Colaboradores/as</t>
  </si>
  <si>
    <t>TOTAL ENSAYO CLÍNICO</t>
  </si>
  <si>
    <t>DESCRIPCIÓN</t>
  </si>
  <si>
    <t>FACTURABLE (Sí/No)</t>
  </si>
  <si>
    <t>Sí</t>
  </si>
  <si>
    <t>NÚMERO EUDRACT/ EU CT:</t>
  </si>
  <si>
    <t>TIPO</t>
  </si>
  <si>
    <t>SERVICIO</t>
  </si>
  <si>
    <t>COSTE DEL SERVICIO (CS) €</t>
  </si>
  <si>
    <t>COSTES DIRECTOS EXTRAORDINARIOS (CD) €</t>
  </si>
  <si>
    <t>COSTE TOTAL PROMOTOR (CS+CD) €</t>
  </si>
  <si>
    <t>OBSERVACIONES PARA FACTURACIÓN</t>
  </si>
  <si>
    <t>Costes directos extraordinarios (CD) - Información para el centro.</t>
  </si>
  <si>
    <t>Si</t>
  </si>
  <si>
    <t xml:space="preserve">CENTRO:  </t>
  </si>
  <si>
    <t>Visita de Selección</t>
  </si>
  <si>
    <t>Visita/Ciclo</t>
  </si>
  <si>
    <t>Fin del estudio</t>
  </si>
  <si>
    <t>Coste por participante (sujeto)</t>
  </si>
  <si>
    <t>Fallos de selección (Indicar ratio de SF/pac. Randomizados que se pagarán)</t>
  </si>
  <si>
    <t>Visitas de seguimiento</t>
  </si>
  <si>
    <t>Visitas de supervivencia</t>
  </si>
  <si>
    <t>Visitas no programadas</t>
  </si>
  <si>
    <t>Contacto telefónico de seguimiento</t>
  </si>
  <si>
    <t>Compensación / Incentivo equipo investigador</t>
  </si>
  <si>
    <t>Terminación anticipada / Fin de los ensayos</t>
  </si>
  <si>
    <t>Otros*</t>
  </si>
  <si>
    <t>Facturación</t>
  </si>
  <si>
    <t>Las facturas se emitirán a:</t>
  </si>
  <si>
    <t>Nombre:</t>
  </si>
  <si>
    <t>CIF / VAT:</t>
  </si>
  <si>
    <t>Dirección:</t>
  </si>
  <si>
    <t>Nª pedido y/o referencia:</t>
  </si>
  <si>
    <t>Y se enviarán a:</t>
  </si>
  <si>
    <t>Correo electrónico:</t>
  </si>
  <si>
    <t>Desglose pago por visitas BRAZO A</t>
  </si>
  <si>
    <t>Otras visitas BRAZO A</t>
  </si>
  <si>
    <t>Desglose pago por visitas BRAZO B</t>
  </si>
  <si>
    <t>Otras visitas BRAZO B</t>
  </si>
  <si>
    <t>Farmacia 4%</t>
  </si>
  <si>
    <r>
      <rPr>
        <b/>
        <sz val="10"/>
        <color theme="1"/>
        <rFont val="Arial"/>
        <family val="2"/>
      </rPr>
      <t>NOTAS:</t>
    </r>
    <r>
      <rPr>
        <sz val="10"/>
        <color theme="1"/>
        <rFont val="Arial"/>
        <family val="2"/>
      </rPr>
      <t xml:space="preserve">
1. A todas las cantidades reflejadas en otros costes del ensayo, se les aplicarán los porcentajes correspondientes según se establece en la memoria económica.
2. El desglose de la memoria económica deberá reflejar el diagrama de flujos (flowchart) completo del protocolo, incluyendo las pruebas extraordinarias y aquellos otros costes adicionales necesarios para el desarrollo del estudio. 
</t>
    </r>
  </si>
  <si>
    <t>Entidad gestora</t>
  </si>
  <si>
    <t>COMENTARIOS DE LA UD. CONTRATACIÓN DE EE.CC</t>
  </si>
  <si>
    <t>Este apartado será rellenado por la Fundación Gestora</t>
  </si>
  <si>
    <t>Pago único al finalizar el estudio. Tasa para la conservación del archivo por un periodo temporal superior al exigido por la normativa de aplicación</t>
  </si>
  <si>
    <t>Conservación del archivo maestro del estudio</t>
  </si>
  <si>
    <t>Datos de contacto del Promotor:</t>
  </si>
  <si>
    <r>
      <t xml:space="preserve">El Promotor debe completar la columna de </t>
    </r>
    <r>
      <rPr>
        <b/>
        <sz val="10"/>
        <color theme="1"/>
        <rFont val="Arial"/>
        <family val="2"/>
      </rPr>
      <t>"COSTE TOTAL PROMOTOR (CS+CD) €"</t>
    </r>
    <r>
      <rPr>
        <sz val="10"/>
        <color theme="1"/>
        <rFont val="Arial"/>
        <family val="2"/>
      </rPr>
      <t xml:space="preserve"> con el importe del procedimiento. La Fundación rellenará las columnas de "COSTE DEL SERVICIO (CS) €" y "COSTES DIRECTOS EXTRAORDINARIOS (CD) €"</t>
    </r>
  </si>
  <si>
    <t>El promotor y la entidad gestora declaran ser ciertos los datos consignados en este documento, acreditando que se han hecho constar todos los gastos extraordinarios provocados como consecuencia del ensayo clínico y a todas las personas que van a colaborar en su realización y se hacen responsables de la valoración de los mismos.
Esta Memoria Económica se ha cumplimentado de acuerdo con lo estipulado en el Real Decreto 1090/2015, de 4 de diciembre, por el que se regulan los ensayos clínicos con medicamentos, los Comités de Ética de la Investigación con medicamentos y el Registro Español de Estudios Clínicos.
Asimismo, las partes declaran que los importes específicos y otros conceptos, incluidos los costes indirectos y los costes administrativos, están especificados en el contrato.
El promotor manifiesta que el importe a abonar cubre los gastos generados por el ensayo en el centro y que dichos importes pueden variar según el centro.
El promotor aportará gratuitamente los medicamentos en investigación, salvo que se acuerde una vía diferente de suministro, de conformidad con lo establecido en el contrato y garantiza que la participación del sujeto en el ensayo no supondrá un coste para él adicional al que hubiera debido afrontar en el contexto de la práctica habitual. En caso contrario, deberá justificarlo a continuación.</t>
  </si>
  <si>
    <t>Código Protocolo 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</si>
</sst>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8" x14ac:knownFonts="1">
    <font>
      <sz val="11"/>
      <color theme="1"/>
      <name val="Calibri"/>
      <family val="2"/>
      <scheme val="minor"/>
    </font>
    <font>
      <b/>
      <sz val="15"/>
      <color theme="3"/>
      <name val="Calibri"/>
      <family val="2"/>
      <scheme val="minor"/>
    </font>
    <font>
      <sz val="11"/>
      <color rgb="FF006100"/>
      <name val="Calibri"/>
      <family val="2"/>
      <scheme val="minor"/>
    </font>
    <font>
      <b/>
      <sz val="10"/>
      <name val="Arial"/>
      <family val="2"/>
    </font>
    <font>
      <sz val="10"/>
      <name val="Arial"/>
      <family val="2"/>
    </font>
    <font>
      <sz val="10"/>
      <name val="Arial"/>
      <family val="2"/>
    </font>
    <font>
      <sz val="11"/>
      <color theme="1"/>
      <name val="Calibri"/>
      <family val="2"/>
      <scheme val="minor"/>
    </font>
    <font>
      <sz val="10"/>
      <color rgb="FF000000"/>
      <name val="Arial"/>
      <family val="2"/>
    </font>
    <font>
      <sz val="10"/>
      <color theme="1"/>
      <name val="Arial"/>
      <family val="2"/>
    </font>
    <font>
      <sz val="11"/>
      <color theme="0"/>
      <name val="Calibri"/>
      <family val="2"/>
      <scheme val="minor"/>
    </font>
    <font>
      <b/>
      <i/>
      <sz val="10"/>
      <name val="Arial"/>
      <family val="2"/>
    </font>
    <font>
      <i/>
      <sz val="10"/>
      <name val="Arial"/>
      <family val="2"/>
    </font>
    <font>
      <b/>
      <sz val="10"/>
      <color rgb="FF00000A"/>
      <name val="Arial"/>
      <family val="2"/>
    </font>
    <font>
      <b/>
      <sz val="10"/>
      <color theme="0"/>
      <name val="Arial"/>
      <family val="2"/>
    </font>
    <font>
      <sz val="10"/>
      <color rgb="FF00000A"/>
      <name val="Arial"/>
      <family val="2"/>
    </font>
    <font>
      <b/>
      <sz val="10"/>
      <color theme="1"/>
      <name val="Arial"/>
      <family val="2"/>
    </font>
    <font>
      <sz val="9"/>
      <name val="Arial"/>
      <family val="2"/>
    </font>
    <font>
      <b/>
      <sz val="9"/>
      <name val="Arial"/>
      <family val="2"/>
    </font>
  </fonts>
  <fills count="12">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gray0625">
        <bgColor indexed="42"/>
      </patternFill>
    </fill>
    <fill>
      <patternFill patternType="solid">
        <fgColor rgb="FFE6F5EB"/>
        <bgColor indexed="64"/>
      </patternFill>
    </fill>
    <fill>
      <patternFill patternType="solid">
        <fgColor theme="0" tint="-4.9989318521683403E-2"/>
        <bgColor rgb="FF000000"/>
      </patternFill>
    </fill>
    <fill>
      <patternFill patternType="solid">
        <fgColor theme="4"/>
      </patternFill>
    </fill>
    <fill>
      <patternFill patternType="solid">
        <fgColor theme="4" tint="0.79998168889431442"/>
        <bgColor indexed="65"/>
      </patternFill>
    </fill>
  </fills>
  <borders count="63">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thin">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ck">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9">
    <xf numFmtId="0" fontId="0" fillId="0" borderId="0"/>
    <xf numFmtId="0" fontId="2" fillId="2" borderId="0" applyNumberFormat="0" applyBorder="0" applyAlignment="0" applyProtection="0"/>
    <xf numFmtId="0" fontId="1" fillId="0" borderId="1" applyNumberFormat="0" applyFill="0" applyAlignment="0" applyProtection="0"/>
    <xf numFmtId="0" fontId="5" fillId="0" borderId="0"/>
    <xf numFmtId="0" fontId="4" fillId="0" borderId="0"/>
    <xf numFmtId="0" fontId="4" fillId="0" borderId="0"/>
    <xf numFmtId="44" fontId="6" fillId="0" borderId="0" applyFont="0" applyFill="0" applyBorder="0" applyAlignment="0" applyProtection="0"/>
    <xf numFmtId="0" fontId="9" fillId="10" borderId="0" applyNumberFormat="0" applyBorder="0" applyAlignment="0" applyProtection="0"/>
    <xf numFmtId="0" fontId="6" fillId="11" borderId="0" applyNumberFormat="0" applyBorder="0" applyAlignment="0" applyProtection="0"/>
  </cellStyleXfs>
  <cellXfs count="214">
    <xf numFmtId="0" fontId="0" fillId="0" borderId="0" xfId="0"/>
    <xf numFmtId="0" fontId="4" fillId="0" borderId="2" xfId="0" applyFont="1" applyBorder="1" applyAlignment="1">
      <alignment vertical="top" wrapText="1"/>
    </xf>
    <xf numFmtId="0" fontId="3" fillId="3" borderId="2" xfId="0" applyFont="1" applyFill="1" applyBorder="1" applyAlignment="1">
      <alignment vertical="top" wrapText="1"/>
    </xf>
    <xf numFmtId="0" fontId="4" fillId="3" borderId="2" xfId="0" applyFont="1" applyFill="1" applyBorder="1" applyAlignment="1">
      <alignment vertical="top" wrapText="1"/>
    </xf>
    <xf numFmtId="0" fontId="4" fillId="8" borderId="2" xfId="0" applyFont="1" applyFill="1" applyBorder="1" applyAlignment="1">
      <alignment vertical="top" wrapText="1"/>
    </xf>
    <xf numFmtId="0" fontId="3" fillId="9" borderId="2" xfId="5" applyFont="1" applyFill="1" applyBorder="1" applyAlignment="1">
      <alignment horizontal="center" vertical="center" wrapText="1"/>
    </xf>
    <xf numFmtId="0" fontId="4" fillId="8" borderId="2" xfId="0" applyFont="1" applyFill="1" applyBorder="1" applyAlignment="1">
      <alignment vertical="center" wrapText="1"/>
    </xf>
    <xf numFmtId="0" fontId="7" fillId="8" borderId="2" xfId="0" applyFont="1" applyFill="1" applyBorder="1" applyAlignment="1">
      <alignment horizontal="center" vertical="center" wrapText="1"/>
    </xf>
    <xf numFmtId="0" fontId="7" fillId="8" borderId="2" xfId="0" applyFont="1" applyFill="1" applyBorder="1" applyAlignment="1">
      <alignment vertical="center" wrapText="1"/>
    </xf>
    <xf numFmtId="44" fontId="8" fillId="0" borderId="2" xfId="6" applyFont="1" applyBorder="1" applyAlignment="1">
      <alignment vertical="center" wrapText="1"/>
    </xf>
    <xf numFmtId="0" fontId="3" fillId="3" borderId="5" xfId="0" applyFont="1" applyFill="1" applyBorder="1" applyAlignment="1">
      <alignment vertical="top" wrapText="1"/>
    </xf>
    <xf numFmtId="0" fontId="4" fillId="3" borderId="5" xfId="0" applyFont="1" applyFill="1" applyBorder="1" applyAlignment="1">
      <alignment vertical="top" wrapText="1"/>
    </xf>
    <xf numFmtId="0" fontId="4" fillId="3" borderId="3" xfId="0" applyFont="1" applyFill="1" applyBorder="1" applyAlignment="1">
      <alignment vertical="top" wrapText="1"/>
    </xf>
    <xf numFmtId="44" fontId="4" fillId="8" borderId="2" xfId="6" applyFont="1" applyFill="1" applyBorder="1" applyAlignment="1">
      <alignment vertical="top" wrapText="1"/>
    </xf>
    <xf numFmtId="44" fontId="4" fillId="0" borderId="2" xfId="6" applyFont="1" applyBorder="1" applyAlignment="1">
      <alignment vertical="top" wrapText="1"/>
    </xf>
    <xf numFmtId="0" fontId="4" fillId="8" borderId="2" xfId="0" applyFont="1" applyFill="1" applyBorder="1" applyAlignment="1">
      <alignment horizontal="center" vertical="top" wrapText="1"/>
    </xf>
    <xf numFmtId="0" fontId="4" fillId="0" borderId="2" xfId="0" applyFont="1" applyBorder="1" applyAlignment="1">
      <alignment horizontal="center" vertical="top" wrapText="1"/>
    </xf>
    <xf numFmtId="0" fontId="3" fillId="3" borderId="3" xfId="0" applyFont="1" applyFill="1" applyBorder="1" applyAlignment="1">
      <alignment vertical="top" wrapText="1"/>
    </xf>
    <xf numFmtId="0" fontId="3" fillId="9" borderId="59" xfId="5" applyFont="1" applyFill="1" applyBorder="1" applyAlignment="1">
      <alignment horizontal="center" vertical="center" wrapText="1"/>
    </xf>
    <xf numFmtId="0" fontId="3" fillId="9" borderId="51" xfId="5" applyFont="1" applyFill="1" applyBorder="1" applyAlignment="1">
      <alignment horizontal="center" vertical="center" wrapText="1"/>
    </xf>
    <xf numFmtId="0" fontId="4" fillId="3" borderId="51" xfId="0" applyFont="1" applyFill="1" applyBorder="1" applyAlignment="1">
      <alignment vertical="top" wrapText="1"/>
    </xf>
    <xf numFmtId="0" fontId="4" fillId="3" borderId="53" xfId="0" applyFont="1" applyFill="1" applyBorder="1" applyAlignment="1">
      <alignment vertical="top" wrapText="1"/>
    </xf>
    <xf numFmtId="0" fontId="4" fillId="3" borderId="45" xfId="0" applyFont="1" applyFill="1" applyBorder="1" applyAlignment="1">
      <alignment vertical="top" wrapText="1"/>
    </xf>
    <xf numFmtId="0" fontId="4" fillId="0" borderId="0" xfId="3" applyFont="1" applyAlignment="1">
      <alignment vertical="center" wrapText="1"/>
    </xf>
    <xf numFmtId="0" fontId="3" fillId="0" borderId="33" xfId="3" applyFont="1" applyBorder="1" applyAlignment="1">
      <alignment horizontal="left" vertical="center" wrapText="1"/>
    </xf>
    <xf numFmtId="0" fontId="10" fillId="0" borderId="34" xfId="3" applyFont="1" applyBorder="1" applyAlignment="1" applyProtection="1">
      <alignment horizontal="right" vertical="center" wrapText="1"/>
      <protection locked="0"/>
    </xf>
    <xf numFmtId="0" fontId="10" fillId="0" borderId="34" xfId="3" applyFont="1" applyBorder="1" applyAlignment="1" applyProtection="1">
      <alignment vertical="center" wrapText="1"/>
      <protection locked="0"/>
    </xf>
    <xf numFmtId="4" fontId="10" fillId="0" borderId="34" xfId="3" applyNumberFormat="1" applyFont="1" applyBorder="1" applyAlignment="1" applyProtection="1">
      <alignment vertical="center" wrapText="1"/>
      <protection locked="0"/>
    </xf>
    <xf numFmtId="0" fontId="4" fillId="1" borderId="0" xfId="3" applyFont="1" applyFill="1" applyAlignment="1">
      <alignment vertical="center" wrapText="1"/>
    </xf>
    <xf numFmtId="0" fontId="4" fillId="1" borderId="25" xfId="3" applyFont="1" applyFill="1" applyBorder="1" applyAlignment="1">
      <alignment vertical="center" wrapText="1"/>
    </xf>
    <xf numFmtId="3" fontId="10" fillId="0" borderId="28" xfId="3" applyNumberFormat="1" applyFont="1" applyBorder="1" applyAlignment="1">
      <alignment horizontal="center" vertical="center" wrapText="1"/>
    </xf>
    <xf numFmtId="4" fontId="10" fillId="0" borderId="29" xfId="3" applyNumberFormat="1" applyFont="1" applyBorder="1" applyAlignment="1">
      <alignment horizontal="center" vertical="center" wrapText="1"/>
    </xf>
    <xf numFmtId="4" fontId="10" fillId="0" borderId="37" xfId="3" applyNumberFormat="1" applyFont="1" applyBorder="1" applyAlignment="1">
      <alignment horizontal="center" vertical="center" wrapText="1"/>
    </xf>
    <xf numFmtId="4" fontId="10" fillId="0" borderId="38" xfId="3" applyNumberFormat="1" applyFont="1" applyBorder="1" applyAlignment="1">
      <alignment horizontal="center" vertical="center" wrapText="1"/>
    </xf>
    <xf numFmtId="0" fontId="3" fillId="5" borderId="10" xfId="3" applyFont="1" applyFill="1" applyBorder="1" applyAlignment="1">
      <alignment horizontal="left" vertical="center" wrapText="1"/>
    </xf>
    <xf numFmtId="4" fontId="3" fillId="5" borderId="40" xfId="3" applyNumberFormat="1" applyFont="1" applyFill="1" applyBorder="1" applyAlignment="1">
      <alignment vertical="center" wrapText="1"/>
    </xf>
    <xf numFmtId="2" fontId="3" fillId="5" borderId="30" xfId="3" applyNumberFormat="1" applyFont="1" applyFill="1" applyBorder="1" applyAlignment="1">
      <alignment vertical="center" wrapText="1"/>
    </xf>
    <xf numFmtId="4" fontId="3" fillId="5" borderId="38" xfId="3" applyNumberFormat="1" applyFont="1" applyFill="1" applyBorder="1" applyAlignment="1">
      <alignment vertical="center" wrapText="1"/>
    </xf>
    <xf numFmtId="9" fontId="3" fillId="5" borderId="34" xfId="3" applyNumberFormat="1" applyFont="1" applyFill="1" applyBorder="1" applyAlignment="1">
      <alignment vertical="center" wrapText="1"/>
    </xf>
    <xf numFmtId="0" fontId="3" fillId="5" borderId="10" xfId="3" applyFont="1" applyFill="1" applyBorder="1" applyAlignment="1">
      <alignment vertical="center" wrapText="1"/>
    </xf>
    <xf numFmtId="0" fontId="3" fillId="5" borderId="39" xfId="3" applyFont="1" applyFill="1" applyBorder="1" applyAlignment="1">
      <alignment vertical="center" wrapText="1"/>
    </xf>
    <xf numFmtId="4" fontId="4" fillId="5" borderId="34" xfId="3" applyNumberFormat="1" applyFont="1" applyFill="1" applyBorder="1" applyAlignment="1">
      <alignment vertical="center" wrapText="1"/>
    </xf>
    <xf numFmtId="3" fontId="10" fillId="5" borderId="41" xfId="3" applyNumberFormat="1" applyFont="1" applyFill="1" applyBorder="1" applyAlignment="1">
      <alignment horizontal="center" vertical="center" wrapText="1"/>
    </xf>
    <xf numFmtId="0" fontId="3" fillId="5" borderId="30" xfId="3" applyFont="1" applyFill="1" applyBorder="1" applyAlignment="1">
      <alignment vertical="center" wrapText="1"/>
    </xf>
    <xf numFmtId="3" fontId="10" fillId="6" borderId="44" xfId="3" applyNumberFormat="1" applyFont="1" applyFill="1" applyBorder="1" applyAlignment="1">
      <alignment horizontal="left" vertical="center" wrapText="1"/>
    </xf>
    <xf numFmtId="4" fontId="10" fillId="6" borderId="45" xfId="3" applyNumberFormat="1" applyFont="1" applyFill="1" applyBorder="1" applyAlignment="1">
      <alignment horizontal="right" vertical="center" wrapText="1"/>
    </xf>
    <xf numFmtId="4" fontId="3" fillId="6" borderId="46" xfId="3" applyNumberFormat="1" applyFont="1" applyFill="1" applyBorder="1" applyAlignment="1">
      <alignment vertical="center" wrapText="1"/>
    </xf>
    <xf numFmtId="4" fontId="4" fillId="6" borderId="47" xfId="3" applyNumberFormat="1" applyFont="1" applyFill="1" applyBorder="1" applyAlignment="1">
      <alignment vertical="center" wrapText="1"/>
    </xf>
    <xf numFmtId="4" fontId="3" fillId="6" borderId="38" xfId="3" applyNumberFormat="1" applyFont="1" applyFill="1" applyBorder="1" applyAlignment="1">
      <alignment vertical="center" wrapText="1"/>
    </xf>
    <xf numFmtId="0" fontId="11" fillId="0" borderId="15" xfId="3" applyFont="1" applyBorder="1" applyAlignment="1">
      <alignment horizontal="left" vertical="center" wrapText="1"/>
    </xf>
    <xf numFmtId="0" fontId="11" fillId="0" borderId="0" xfId="3" applyFont="1" applyAlignment="1">
      <alignment horizontal="left" vertical="center" wrapText="1"/>
    </xf>
    <xf numFmtId="3" fontId="10" fillId="0" borderId="2" xfId="3" applyNumberFormat="1" applyFont="1" applyBorder="1" applyAlignment="1">
      <alignment vertical="center" wrapText="1"/>
    </xf>
    <xf numFmtId="0" fontId="11" fillId="0" borderId="16" xfId="3" applyFont="1" applyBorder="1" applyAlignment="1">
      <alignment horizontal="right" vertical="center" wrapText="1"/>
    </xf>
    <xf numFmtId="4" fontId="11" fillId="0" borderId="48" xfId="3" applyNumberFormat="1" applyFont="1" applyBorder="1" applyAlignment="1">
      <alignment vertical="center" wrapText="1"/>
    </xf>
    <xf numFmtId="4" fontId="4" fillId="0" borderId="49" xfId="3" applyNumberFormat="1" applyFont="1" applyBorder="1" applyAlignment="1">
      <alignment vertical="center" wrapText="1"/>
    </xf>
    <xf numFmtId="4" fontId="3" fillId="0" borderId="38" xfId="3" applyNumberFormat="1" applyFont="1" applyBorder="1" applyAlignment="1">
      <alignment vertical="center" wrapText="1"/>
    </xf>
    <xf numFmtId="3" fontId="10" fillId="6" borderId="50" xfId="3" applyNumberFormat="1" applyFont="1" applyFill="1" applyBorder="1" applyAlignment="1">
      <alignment horizontal="left" vertical="center" wrapText="1"/>
    </xf>
    <xf numFmtId="4" fontId="10" fillId="6" borderId="51" xfId="3" applyNumberFormat="1" applyFont="1" applyFill="1" applyBorder="1" applyAlignment="1">
      <alignment horizontal="right" vertical="center" wrapText="1"/>
    </xf>
    <xf numFmtId="4" fontId="4" fillId="6" borderId="49" xfId="3" applyNumberFormat="1" applyFont="1" applyFill="1" applyBorder="1" applyAlignment="1">
      <alignment vertical="center" wrapText="1"/>
    </xf>
    <xf numFmtId="0" fontId="11" fillId="0" borderId="16" xfId="3" applyFont="1" applyBorder="1" applyAlignment="1">
      <alignment horizontal="center" vertical="center" wrapText="1"/>
    </xf>
    <xf numFmtId="3" fontId="10" fillId="6" borderId="2" xfId="3" applyNumberFormat="1" applyFont="1" applyFill="1" applyBorder="1" applyAlignment="1">
      <alignment vertical="center" wrapText="1"/>
    </xf>
    <xf numFmtId="0" fontId="10" fillId="6" borderId="16" xfId="3" applyFont="1" applyFill="1" applyBorder="1" applyAlignment="1">
      <alignment horizontal="center" vertical="center" wrapText="1"/>
    </xf>
    <xf numFmtId="0" fontId="11" fillId="0" borderId="0" xfId="3" applyFont="1" applyAlignment="1">
      <alignment vertical="center" wrapText="1"/>
    </xf>
    <xf numFmtId="3" fontId="3" fillId="6" borderId="50" xfId="3" applyNumberFormat="1" applyFont="1" applyFill="1" applyBorder="1" applyAlignment="1">
      <alignment horizontal="left" vertical="center" wrapText="1"/>
    </xf>
    <xf numFmtId="3" fontId="3" fillId="6" borderId="2" xfId="3" applyNumberFormat="1" applyFont="1" applyFill="1" applyBorder="1" applyAlignment="1">
      <alignment vertical="center" wrapText="1"/>
    </xf>
    <xf numFmtId="0" fontId="3" fillId="6" borderId="51" xfId="3" applyFont="1" applyFill="1" applyBorder="1" applyAlignment="1">
      <alignment vertical="center" wrapText="1"/>
    </xf>
    <xf numFmtId="3" fontId="11" fillId="0" borderId="50" xfId="3" applyNumberFormat="1" applyFont="1" applyBorder="1" applyAlignment="1">
      <alignment horizontal="center" vertical="center" wrapText="1"/>
    </xf>
    <xf numFmtId="0" fontId="11" fillId="0" borderId="51" xfId="3" applyFont="1" applyBorder="1" applyAlignment="1">
      <alignment vertical="center" wrapText="1"/>
    </xf>
    <xf numFmtId="0" fontId="11" fillId="0" borderId="21" xfId="3" applyFont="1" applyBorder="1" applyAlignment="1">
      <alignment horizontal="left" vertical="center" wrapText="1"/>
    </xf>
    <xf numFmtId="3" fontId="11" fillId="0" borderId="52" xfId="3" applyNumberFormat="1" applyFont="1" applyBorder="1" applyAlignment="1">
      <alignment horizontal="center" vertical="center" wrapText="1"/>
    </xf>
    <xf numFmtId="0" fontId="11" fillId="0" borderId="53" xfId="3" applyFont="1" applyBorder="1" applyAlignment="1">
      <alignment vertical="center" wrapText="1"/>
    </xf>
    <xf numFmtId="3" fontId="10" fillId="5" borderId="34" xfId="3" applyNumberFormat="1" applyFont="1" applyFill="1" applyBorder="1" applyAlignment="1">
      <alignment horizontal="center" vertical="center" wrapText="1"/>
    </xf>
    <xf numFmtId="4" fontId="10" fillId="5" borderId="33" xfId="3" applyNumberFormat="1" applyFont="1" applyFill="1" applyBorder="1" applyAlignment="1">
      <alignment horizontal="center" vertical="center" wrapText="1"/>
    </xf>
    <xf numFmtId="4" fontId="4" fillId="0" borderId="54" xfId="3" applyNumberFormat="1" applyFont="1" applyBorder="1" applyAlignment="1">
      <alignment vertical="center" wrapText="1"/>
    </xf>
    <xf numFmtId="9" fontId="3" fillId="5" borderId="34" xfId="3" applyNumberFormat="1" applyFont="1" applyFill="1" applyBorder="1" applyAlignment="1">
      <alignment horizontal="right" vertical="center" wrapText="1"/>
    </xf>
    <xf numFmtId="0" fontId="3" fillId="5" borderId="32" xfId="3" applyFont="1" applyFill="1" applyBorder="1" applyAlignment="1">
      <alignment horizontal="left" vertical="center" wrapText="1"/>
    </xf>
    <xf numFmtId="3" fontId="3" fillId="6" borderId="44" xfId="3" applyNumberFormat="1" applyFont="1" applyFill="1" applyBorder="1" applyAlignment="1">
      <alignment horizontal="center" vertical="center" wrapText="1"/>
    </xf>
    <xf numFmtId="0" fontId="3" fillId="6" borderId="43" xfId="3" applyFont="1" applyFill="1" applyBorder="1" applyAlignment="1">
      <alignment horizontal="center" vertical="center" wrapText="1"/>
    </xf>
    <xf numFmtId="4" fontId="4" fillId="6" borderId="55" xfId="3" applyNumberFormat="1" applyFont="1" applyFill="1" applyBorder="1" applyAlignment="1">
      <alignment vertical="center" wrapText="1"/>
    </xf>
    <xf numFmtId="3" fontId="11" fillId="0" borderId="2" xfId="3" applyNumberFormat="1" applyFont="1" applyBorder="1" applyAlignment="1">
      <alignment vertical="center" wrapText="1"/>
    </xf>
    <xf numFmtId="4" fontId="11" fillId="0" borderId="51" xfId="3" applyNumberFormat="1" applyFont="1" applyBorder="1" applyAlignment="1">
      <alignment vertical="center" wrapText="1"/>
    </xf>
    <xf numFmtId="3" fontId="3" fillId="6" borderId="5" xfId="3" applyNumberFormat="1" applyFont="1" applyFill="1" applyBorder="1" applyAlignment="1">
      <alignment vertical="center" wrapText="1"/>
    </xf>
    <xf numFmtId="4" fontId="3" fillId="6" borderId="45" xfId="3" applyNumberFormat="1" applyFont="1" applyFill="1" applyBorder="1" applyAlignment="1">
      <alignment vertical="center" wrapText="1"/>
    </xf>
    <xf numFmtId="3" fontId="11" fillId="0" borderId="5" xfId="3" applyNumberFormat="1" applyFont="1" applyBorder="1" applyAlignment="1">
      <alignment vertical="center" wrapText="1"/>
    </xf>
    <xf numFmtId="4" fontId="10" fillId="0" borderId="45" xfId="3" applyNumberFormat="1" applyFont="1" applyBorder="1" applyAlignment="1">
      <alignment vertical="center" wrapText="1"/>
    </xf>
    <xf numFmtId="9" fontId="3" fillId="5" borderId="58" xfId="3" applyNumberFormat="1" applyFont="1" applyFill="1" applyBorder="1" applyAlignment="1">
      <alignment horizontal="right" vertical="center" wrapText="1"/>
    </xf>
    <xf numFmtId="4" fontId="3" fillId="5" borderId="34" xfId="3" applyNumberFormat="1" applyFont="1" applyFill="1" applyBorder="1" applyAlignment="1">
      <alignment vertical="center" wrapText="1"/>
    </xf>
    <xf numFmtId="0" fontId="3" fillId="0" borderId="2" xfId="3" applyFont="1" applyBorder="1" applyAlignment="1">
      <alignment horizontal="left" vertical="center" wrapText="1"/>
    </xf>
    <xf numFmtId="0" fontId="3" fillId="0" borderId="44" xfId="3" applyFont="1" applyBorder="1" applyAlignment="1">
      <alignment horizontal="left" vertical="center" wrapText="1"/>
    </xf>
    <xf numFmtId="0" fontId="3" fillId="0" borderId="5" xfId="3" applyFont="1" applyBorder="1" applyAlignment="1">
      <alignment horizontal="left" vertical="center" wrapText="1"/>
    </xf>
    <xf numFmtId="0" fontId="4" fillId="0" borderId="5" xfId="3" applyFont="1" applyBorder="1" applyAlignment="1">
      <alignment horizontal="left" vertical="center" wrapText="1"/>
    </xf>
    <xf numFmtId="3" fontId="10" fillId="0" borderId="5" xfId="3" applyNumberFormat="1" applyFont="1" applyBorder="1" applyAlignment="1">
      <alignment horizontal="right" vertical="center" wrapText="1"/>
    </xf>
    <xf numFmtId="4" fontId="10" fillId="0" borderId="5" xfId="3" applyNumberFormat="1" applyFont="1" applyBorder="1" applyAlignment="1">
      <alignment horizontal="right" vertical="center" wrapText="1"/>
    </xf>
    <xf numFmtId="4" fontId="3" fillId="0" borderId="5" xfId="3" applyNumberFormat="1" applyFont="1" applyBorder="1" applyAlignment="1">
      <alignment vertical="center" wrapText="1"/>
    </xf>
    <xf numFmtId="4" fontId="4" fillId="0" borderId="5" xfId="3" applyNumberFormat="1" applyFont="1" applyBorder="1" applyAlignment="1">
      <alignment vertical="center" wrapText="1"/>
    </xf>
    <xf numFmtId="0" fontId="3" fillId="0" borderId="50" xfId="3" applyFont="1" applyBorder="1" applyAlignment="1">
      <alignment horizontal="left" vertical="center" wrapText="1"/>
    </xf>
    <xf numFmtId="0" fontId="4" fillId="0" borderId="2" xfId="3" applyFont="1" applyBorder="1" applyAlignment="1">
      <alignment horizontal="left" vertical="center" wrapText="1"/>
    </xf>
    <xf numFmtId="3" fontId="10" fillId="0" borderId="2" xfId="3" applyNumberFormat="1" applyFont="1" applyBorder="1" applyAlignment="1">
      <alignment horizontal="right" vertical="center" wrapText="1"/>
    </xf>
    <xf numFmtId="4" fontId="10" fillId="0" borderId="2" xfId="3" applyNumberFormat="1" applyFont="1" applyBorder="1" applyAlignment="1">
      <alignment horizontal="right" vertical="center" wrapText="1"/>
    </xf>
    <xf numFmtId="4" fontId="3" fillId="0" borderId="2" xfId="3" applyNumberFormat="1" applyFont="1" applyBorder="1" applyAlignment="1">
      <alignment vertical="center" wrapText="1"/>
    </xf>
    <xf numFmtId="4" fontId="4" fillId="0" borderId="2" xfId="3" applyNumberFormat="1" applyFont="1" applyBorder="1" applyAlignment="1">
      <alignment vertical="center" wrapText="1"/>
    </xf>
    <xf numFmtId="4" fontId="3" fillId="7" borderId="40" xfId="3" applyNumberFormat="1" applyFont="1" applyFill="1" applyBorder="1" applyAlignment="1">
      <alignment vertical="center" wrapText="1"/>
    </xf>
    <xf numFmtId="4" fontId="4" fillId="7" borderId="34" xfId="3" applyNumberFormat="1" applyFont="1" applyFill="1" applyBorder="1" applyAlignment="1">
      <alignment vertical="center" wrapText="1"/>
    </xf>
    <xf numFmtId="4" fontId="3" fillId="7" borderId="34" xfId="3" applyNumberFormat="1" applyFont="1" applyFill="1" applyBorder="1" applyAlignment="1">
      <alignment vertical="center" wrapText="1"/>
    </xf>
    <xf numFmtId="0" fontId="4" fillId="0" borderId="0" xfId="3" applyFont="1" applyAlignment="1">
      <alignment vertical="center"/>
    </xf>
    <xf numFmtId="0" fontId="8" fillId="0" borderId="0" xfId="0" applyFont="1"/>
    <xf numFmtId="0" fontId="12" fillId="0" borderId="0" xfId="0" applyFont="1"/>
    <xf numFmtId="0" fontId="8" fillId="11" borderId="2" xfId="8" applyFont="1" applyBorder="1"/>
    <xf numFmtId="0" fontId="14" fillId="0" borderId="0" xfId="0" applyFont="1" applyAlignment="1">
      <alignment horizontal="left"/>
    </xf>
    <xf numFmtId="0" fontId="12" fillId="0" borderId="0" xfId="0" applyFont="1" applyAlignment="1">
      <alignment horizontal="left"/>
    </xf>
    <xf numFmtId="0" fontId="14" fillId="0" borderId="0" xfId="0" applyFont="1" applyAlignment="1">
      <alignment horizontal="left" indent="4"/>
    </xf>
    <xf numFmtId="0" fontId="14" fillId="0" borderId="0" xfId="0" applyFont="1"/>
    <xf numFmtId="44" fontId="7" fillId="8" borderId="2" xfId="0" applyNumberFormat="1" applyFont="1" applyFill="1" applyBorder="1" applyAlignment="1">
      <alignment vertical="center" wrapText="1"/>
    </xf>
    <xf numFmtId="0" fontId="13" fillId="10" borderId="2" xfId="7" applyFont="1" applyBorder="1" applyAlignment="1">
      <alignment horizontal="center" vertical="center" wrapText="1"/>
    </xf>
    <xf numFmtId="0" fontId="8"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1" xfId="0" applyFont="1" applyBorder="1" applyAlignment="1">
      <alignment horizontal="center" vertical="center" wrapText="1"/>
    </xf>
    <xf numFmtId="0" fontId="8" fillId="0" borderId="51" xfId="0" applyFont="1" applyBorder="1" applyAlignment="1">
      <alignment horizontal="center" vertical="center" wrapText="1"/>
    </xf>
    <xf numFmtId="0" fontId="3" fillId="9" borderId="60" xfId="5" applyFont="1" applyFill="1" applyBorder="1" applyAlignment="1">
      <alignment horizontal="center" vertical="center" wrapText="1"/>
    </xf>
    <xf numFmtId="0" fontId="3" fillId="9" borderId="4" xfId="5" applyFont="1" applyFill="1" applyBorder="1" applyAlignment="1">
      <alignment horizontal="center" vertical="center" wrapText="1"/>
    </xf>
    <xf numFmtId="4" fontId="3" fillId="9" borderId="4" xfId="5" applyNumberFormat="1" applyFont="1" applyFill="1" applyBorder="1" applyAlignment="1">
      <alignment horizontal="center" vertical="center" wrapText="1"/>
    </xf>
    <xf numFmtId="0" fontId="3" fillId="9" borderId="61" xfId="5" applyFont="1" applyFill="1" applyBorder="1" applyAlignment="1">
      <alignment horizontal="center" vertical="center" wrapText="1"/>
    </xf>
    <xf numFmtId="0" fontId="4" fillId="8" borderId="62" xfId="0" applyFont="1" applyFill="1" applyBorder="1" applyAlignment="1">
      <alignment vertical="center" wrapText="1"/>
    </xf>
    <xf numFmtId="0" fontId="4" fillId="0" borderId="62" xfId="0" applyFont="1" applyBorder="1" applyAlignment="1">
      <alignment vertical="center" wrapText="1"/>
    </xf>
    <xf numFmtId="0" fontId="8" fillId="11" borderId="2" xfId="8" applyFont="1" applyBorder="1" applyAlignment="1">
      <alignment horizontal="center" vertical="center" wrapText="1"/>
    </xf>
    <xf numFmtId="3" fontId="11" fillId="0" borderId="2" xfId="3" applyNumberFormat="1" applyFont="1" applyBorder="1" applyAlignment="1">
      <alignment horizontal="right" vertical="center" wrapText="1"/>
    </xf>
    <xf numFmtId="4" fontId="11" fillId="0" borderId="2" xfId="3" applyNumberFormat="1" applyFont="1" applyBorder="1" applyAlignment="1">
      <alignment horizontal="right" vertical="center" wrapText="1"/>
    </xf>
    <xf numFmtId="0" fontId="8" fillId="11" borderId="3" xfId="8" applyFont="1" applyBorder="1" applyAlignment="1">
      <alignment horizontal="center" vertical="center" wrapText="1"/>
    </xf>
    <xf numFmtId="0" fontId="8" fillId="11" borderId="4" xfId="8" applyFont="1" applyBorder="1" applyAlignment="1">
      <alignment horizontal="center" vertical="center" wrapText="1"/>
    </xf>
    <xf numFmtId="0" fontId="8" fillId="11" borderId="5" xfId="8" applyFont="1" applyBorder="1" applyAlignment="1">
      <alignment horizontal="center" vertical="center" wrapText="1"/>
    </xf>
    <xf numFmtId="0" fontId="8" fillId="0" borderId="51" xfId="0" applyFont="1" applyBorder="1" applyAlignment="1">
      <alignment wrapText="1"/>
    </xf>
    <xf numFmtId="0" fontId="8" fillId="0" borderId="16" xfId="0" applyFont="1" applyBorder="1" applyAlignment="1">
      <alignment wrapText="1"/>
    </xf>
    <xf numFmtId="0" fontId="8" fillId="0" borderId="50" xfId="0" applyFont="1" applyBorder="1" applyAlignment="1">
      <alignment wrapText="1"/>
    </xf>
    <xf numFmtId="0" fontId="12" fillId="0" borderId="0" xfId="0" applyFont="1" applyAlignment="1">
      <alignment horizontal="center"/>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52" xfId="5" applyFont="1" applyBorder="1" applyAlignment="1">
      <alignment horizontal="center" vertical="top" wrapText="1"/>
    </xf>
    <xf numFmtId="0" fontId="3" fillId="0" borderId="60" xfId="5" applyFont="1" applyBorder="1" applyAlignment="1">
      <alignment horizontal="center" vertical="top" wrapText="1"/>
    </xf>
    <xf numFmtId="0" fontId="3" fillId="0" borderId="44" xfId="5" applyFont="1" applyBorder="1" applyAlignment="1">
      <alignment horizontal="center" vertical="top" wrapText="1"/>
    </xf>
    <xf numFmtId="0" fontId="16" fillId="0" borderId="9" xfId="3" applyFont="1" applyBorder="1" applyAlignment="1">
      <alignment horizontal="justify" vertical="center" wrapText="1" shrinkToFit="1"/>
    </xf>
    <xf numFmtId="0" fontId="17" fillId="0" borderId="10" xfId="3" applyFont="1" applyBorder="1" applyAlignment="1">
      <alignment horizontal="justify" vertical="center" wrapText="1" shrinkToFit="1"/>
    </xf>
    <xf numFmtId="0" fontId="17" fillId="0" borderId="11" xfId="3" applyFont="1" applyBorder="1" applyAlignment="1">
      <alignment horizontal="justify" vertical="center" wrapText="1" shrinkToFit="1"/>
    </xf>
    <xf numFmtId="0" fontId="10" fillId="0" borderId="56" xfId="3" applyFont="1" applyBorder="1" applyAlignment="1">
      <alignment vertical="center" wrapText="1"/>
    </xf>
    <xf numFmtId="0" fontId="4" fillId="0" borderId="57" xfId="3" applyFont="1" applyBorder="1" applyAlignment="1">
      <alignment vertical="center" wrapText="1"/>
    </xf>
    <xf numFmtId="0" fontId="4" fillId="0" borderId="52" xfId="3" applyFont="1" applyBorder="1" applyAlignment="1">
      <alignment vertical="center" wrapText="1"/>
    </xf>
    <xf numFmtId="0" fontId="3" fillId="7" borderId="33" xfId="3" applyFont="1" applyFill="1" applyBorder="1" applyAlignment="1">
      <alignment vertical="center" wrapText="1"/>
    </xf>
    <xf numFmtId="0" fontId="4" fillId="7" borderId="10" xfId="3" applyFont="1" applyFill="1" applyBorder="1" applyAlignment="1">
      <alignment vertical="center" wrapText="1"/>
    </xf>
    <xf numFmtId="0" fontId="10" fillId="6" borderId="15" xfId="3" applyFont="1" applyFill="1" applyBorder="1" applyAlignment="1">
      <alignment vertical="center" wrapText="1"/>
    </xf>
    <xf numFmtId="0" fontId="10" fillId="6" borderId="16" xfId="3" applyFont="1" applyFill="1" applyBorder="1" applyAlignment="1">
      <alignment vertical="center" wrapText="1"/>
    </xf>
    <xf numFmtId="0" fontId="10" fillId="6" borderId="50" xfId="3" applyFont="1" applyFill="1" applyBorder="1" applyAlignment="1">
      <alignment vertical="center" wrapText="1"/>
    </xf>
    <xf numFmtId="0" fontId="10" fillId="6" borderId="15" xfId="3" applyFont="1" applyFill="1" applyBorder="1" applyAlignment="1">
      <alignment horizontal="left" vertical="center" wrapText="1"/>
    </xf>
    <xf numFmtId="0" fontId="10" fillId="6" borderId="16" xfId="3" applyFont="1" applyFill="1" applyBorder="1" applyAlignment="1">
      <alignment horizontal="left" vertical="center" wrapText="1"/>
    </xf>
    <xf numFmtId="0" fontId="10" fillId="6" borderId="50" xfId="3" applyFont="1" applyFill="1" applyBorder="1" applyAlignment="1">
      <alignment horizontal="left" vertical="center" wrapText="1"/>
    </xf>
    <xf numFmtId="0" fontId="10" fillId="0" borderId="5" xfId="3" applyFont="1" applyBorder="1" applyAlignment="1">
      <alignment horizontal="left" vertical="center" wrapText="1"/>
    </xf>
    <xf numFmtId="0" fontId="10" fillId="0" borderId="51" xfId="3" applyFont="1" applyBorder="1" applyAlignment="1">
      <alignment horizontal="left" vertical="center" wrapText="1"/>
    </xf>
    <xf numFmtId="0" fontId="10" fillId="0" borderId="50" xfId="3" applyFont="1" applyBorder="1" applyAlignment="1">
      <alignment horizontal="left" vertical="center" wrapText="1"/>
    </xf>
    <xf numFmtId="0" fontId="10" fillId="0" borderId="3" xfId="3" applyFont="1" applyBorder="1" applyAlignment="1">
      <alignment horizontal="left" vertical="center" wrapText="1"/>
    </xf>
    <xf numFmtId="0" fontId="11" fillId="0" borderId="2" xfId="3" applyFont="1" applyBorder="1" applyAlignment="1">
      <alignment horizontal="left" vertical="center" wrapText="1"/>
    </xf>
    <xf numFmtId="0" fontId="10" fillId="6" borderId="42" xfId="3" applyFont="1" applyFill="1" applyBorder="1" applyAlignment="1">
      <alignment horizontal="left" vertical="center" wrapText="1"/>
    </xf>
    <xf numFmtId="0" fontId="10" fillId="6" borderId="43" xfId="3" applyFont="1" applyFill="1" applyBorder="1" applyAlignment="1">
      <alignment horizontal="left" vertical="center" wrapText="1"/>
    </xf>
    <xf numFmtId="0" fontId="10" fillId="6" borderId="44" xfId="3" applyFont="1" applyFill="1" applyBorder="1" applyAlignment="1">
      <alignment horizontal="left" vertical="center" wrapText="1"/>
    </xf>
    <xf numFmtId="0" fontId="11" fillId="0" borderId="15" xfId="3" applyFont="1" applyBorder="1" applyAlignment="1">
      <alignment vertical="center" wrapText="1"/>
    </xf>
    <xf numFmtId="0" fontId="4" fillId="0" borderId="16" xfId="3" applyFont="1" applyBorder="1" applyAlignment="1">
      <alignment vertical="center" wrapText="1"/>
    </xf>
    <xf numFmtId="0" fontId="4" fillId="0" borderId="50" xfId="3" applyFont="1" applyBorder="1" applyAlignment="1">
      <alignment vertical="center" wrapText="1"/>
    </xf>
    <xf numFmtId="0" fontId="11" fillId="0" borderId="5" xfId="3" applyFont="1" applyBorder="1" applyAlignment="1">
      <alignment horizontal="left" vertical="center" wrapText="1"/>
    </xf>
    <xf numFmtId="0" fontId="3" fillId="5" borderId="26" xfId="3" applyFont="1" applyFill="1" applyBorder="1" applyAlignment="1">
      <alignment horizontal="left" vertical="center" wrapText="1"/>
    </xf>
    <xf numFmtId="0" fontId="3" fillId="5" borderId="27" xfId="3" applyFont="1" applyFill="1" applyBorder="1" applyAlignment="1">
      <alignment horizontal="left" vertical="center" wrapText="1"/>
    </xf>
    <xf numFmtId="0" fontId="10" fillId="0" borderId="2" xfId="3" applyFont="1" applyBorder="1" applyAlignment="1">
      <alignment horizontal="left" vertical="center" wrapText="1"/>
    </xf>
    <xf numFmtId="0" fontId="3" fillId="4" borderId="24" xfId="3" applyFont="1" applyFill="1" applyBorder="1" applyAlignment="1">
      <alignment horizontal="left" vertical="center" wrapText="1"/>
    </xf>
    <xf numFmtId="0" fontId="3" fillId="4" borderId="0" xfId="3" applyFont="1" applyFill="1" applyAlignment="1">
      <alignment horizontal="left" vertical="center" wrapText="1"/>
    </xf>
    <xf numFmtId="0" fontId="3" fillId="4" borderId="25" xfId="3" applyFont="1" applyFill="1" applyBorder="1" applyAlignment="1">
      <alignment horizontal="left" vertical="center" wrapText="1"/>
    </xf>
    <xf numFmtId="0" fontId="3" fillId="4" borderId="26" xfId="3" applyFont="1" applyFill="1" applyBorder="1" applyAlignment="1">
      <alignment horizontal="left" vertical="center" wrapText="1"/>
    </xf>
    <xf numFmtId="0" fontId="3" fillId="4" borderId="27" xfId="3" applyFont="1" applyFill="1" applyBorder="1" applyAlignment="1">
      <alignment horizontal="left" vertical="center" wrapText="1"/>
    </xf>
    <xf numFmtId="0" fontId="3" fillId="4" borderId="28" xfId="3" applyFont="1" applyFill="1" applyBorder="1" applyAlignment="1">
      <alignment horizontal="left" vertical="center" wrapText="1"/>
    </xf>
    <xf numFmtId="0" fontId="3" fillId="4" borderId="29" xfId="3" applyFont="1" applyFill="1" applyBorder="1" applyAlignment="1">
      <alignment horizontal="left" vertical="center" wrapText="1"/>
    </xf>
    <xf numFmtId="0" fontId="3" fillId="4" borderId="30" xfId="3" applyFont="1" applyFill="1" applyBorder="1" applyAlignment="1">
      <alignment horizontal="left" vertical="center" wrapText="1"/>
    </xf>
    <xf numFmtId="0" fontId="3" fillId="4" borderId="31" xfId="3" applyFont="1" applyFill="1" applyBorder="1" applyAlignment="1">
      <alignment horizontal="left" vertical="center" wrapText="1"/>
    </xf>
    <xf numFmtId="0" fontId="3" fillId="0" borderId="9" xfId="3" applyFont="1" applyBorder="1" applyAlignment="1">
      <alignment vertical="center" wrapText="1"/>
    </xf>
    <xf numFmtId="0" fontId="3" fillId="0" borderId="10" xfId="3" applyFont="1" applyBorder="1" applyAlignment="1">
      <alignment vertical="center" wrapText="1"/>
    </xf>
    <xf numFmtId="0" fontId="3" fillId="0" borderId="32" xfId="3" applyFont="1" applyBorder="1" applyAlignment="1">
      <alignment vertical="center" wrapText="1"/>
    </xf>
    <xf numFmtId="0" fontId="10" fillId="1" borderId="19" xfId="3" applyFont="1" applyFill="1" applyBorder="1" applyAlignment="1">
      <alignment horizontal="right" vertical="center" wrapText="1"/>
    </xf>
    <xf numFmtId="0" fontId="4" fillId="1" borderId="20" xfId="3" applyFont="1" applyFill="1" applyBorder="1" applyAlignment="1">
      <alignment vertical="center" wrapText="1"/>
    </xf>
    <xf numFmtId="0" fontId="3" fillId="0" borderId="35" xfId="3" applyFont="1" applyBorder="1" applyAlignment="1">
      <alignment vertical="center" wrapText="1"/>
    </xf>
    <xf numFmtId="0" fontId="3" fillId="0" borderId="34" xfId="3" applyFont="1" applyBorder="1" applyAlignment="1">
      <alignment vertical="center" wrapText="1"/>
    </xf>
    <xf numFmtId="0" fontId="3" fillId="1" borderId="24" xfId="3" applyFont="1" applyFill="1" applyBorder="1" applyAlignment="1">
      <alignment horizontal="center" vertical="center" wrapText="1"/>
    </xf>
    <xf numFmtId="0" fontId="3" fillId="1" borderId="0" xfId="3" applyFont="1" applyFill="1" applyAlignment="1">
      <alignment horizontal="center" vertical="center" wrapText="1"/>
    </xf>
    <xf numFmtId="0" fontId="3" fillId="1" borderId="25" xfId="3" applyFont="1" applyFill="1" applyBorder="1" applyAlignment="1">
      <alignment horizontal="center" vertical="center" wrapText="1"/>
    </xf>
    <xf numFmtId="0" fontId="10" fillId="0" borderId="36" xfId="3" applyFont="1" applyBorder="1" applyAlignment="1">
      <alignment horizontal="center" vertical="center" wrapText="1"/>
    </xf>
    <xf numFmtId="0" fontId="10" fillId="0" borderId="28" xfId="3" applyFont="1" applyBorder="1" applyAlignment="1">
      <alignment horizontal="center" vertical="center" wrapText="1"/>
    </xf>
    <xf numFmtId="0" fontId="3" fillId="5" borderId="9" xfId="3" applyFont="1" applyFill="1" applyBorder="1" applyAlignment="1">
      <alignment horizontal="left" vertical="center" wrapText="1"/>
    </xf>
    <xf numFmtId="0" fontId="3" fillId="5" borderId="10" xfId="3" applyFont="1" applyFill="1" applyBorder="1" applyAlignment="1">
      <alignment horizontal="left" vertical="center" wrapText="1"/>
    </xf>
    <xf numFmtId="0" fontId="4" fillId="5" borderId="10" xfId="3" applyFont="1" applyFill="1" applyBorder="1" applyAlignment="1">
      <alignment vertical="center" wrapText="1"/>
    </xf>
    <xf numFmtId="0" fontId="4" fillId="5" borderId="39" xfId="3" applyFont="1" applyFill="1" applyBorder="1" applyAlignment="1">
      <alignment vertical="center" wrapText="1"/>
    </xf>
    <xf numFmtId="0" fontId="3" fillId="5" borderId="41" xfId="3" applyFont="1" applyFill="1" applyBorder="1" applyAlignment="1">
      <alignment horizontal="left" vertical="center" wrapText="1"/>
    </xf>
    <xf numFmtId="0" fontId="3" fillId="4" borderId="21" xfId="3" applyFont="1" applyFill="1" applyBorder="1" applyAlignment="1">
      <alignment horizontal="left" vertical="center" wrapText="1"/>
    </xf>
    <xf numFmtId="0" fontId="3" fillId="4" borderId="22" xfId="3" applyFont="1" applyFill="1" applyBorder="1" applyAlignment="1">
      <alignment horizontal="left" vertical="center" wrapText="1"/>
    </xf>
    <xf numFmtId="0" fontId="3" fillId="4" borderId="23" xfId="3" applyFont="1" applyFill="1" applyBorder="1" applyAlignment="1">
      <alignment horizontal="left" vertical="center" wrapText="1"/>
    </xf>
    <xf numFmtId="0" fontId="4" fillId="0" borderId="6" xfId="3" applyFont="1" applyBorder="1" applyAlignment="1">
      <alignment vertical="center" wrapText="1"/>
    </xf>
    <xf numFmtId="0" fontId="4" fillId="0" borderId="7" xfId="3" applyFont="1" applyBorder="1" applyAlignment="1">
      <alignment vertical="center" wrapText="1"/>
    </xf>
    <xf numFmtId="0" fontId="4" fillId="0" borderId="8" xfId="3" applyFont="1" applyBorder="1" applyAlignment="1">
      <alignment vertical="center" wrapText="1"/>
    </xf>
    <xf numFmtId="0" fontId="3" fillId="0" borderId="9" xfId="3" applyFont="1" applyBorder="1" applyAlignment="1">
      <alignment horizontal="center" vertical="center" wrapText="1"/>
    </xf>
    <xf numFmtId="0" fontId="3" fillId="0" borderId="10" xfId="3" applyFont="1" applyBorder="1" applyAlignment="1">
      <alignment horizontal="center" vertical="center" wrapText="1"/>
    </xf>
    <xf numFmtId="0" fontId="3" fillId="0" borderId="11" xfId="3" applyFont="1" applyBorder="1" applyAlignment="1">
      <alignment horizontal="center" vertical="center" wrapText="1"/>
    </xf>
    <xf numFmtId="0" fontId="3" fillId="4" borderId="12" xfId="3" applyFont="1" applyFill="1" applyBorder="1" applyAlignment="1">
      <alignment horizontal="left" vertical="center" wrapText="1"/>
    </xf>
    <xf numFmtId="0" fontId="3" fillId="4" borderId="13" xfId="3" applyFont="1" applyFill="1" applyBorder="1" applyAlignment="1">
      <alignment horizontal="left" vertical="center" wrapText="1"/>
    </xf>
    <xf numFmtId="0" fontId="3" fillId="4" borderId="14" xfId="3" applyFont="1" applyFill="1" applyBorder="1" applyAlignment="1">
      <alignment horizontal="left" vertical="center" wrapText="1"/>
    </xf>
    <xf numFmtId="0" fontId="3" fillId="4" borderId="15" xfId="3" applyFont="1" applyFill="1" applyBorder="1" applyAlignment="1">
      <alignment horizontal="left" vertical="center" wrapText="1"/>
    </xf>
    <xf numFmtId="0" fontId="3" fillId="4" borderId="16" xfId="3" applyFont="1" applyFill="1" applyBorder="1" applyAlignment="1">
      <alignment horizontal="left" vertical="center" wrapText="1"/>
    </xf>
    <xf numFmtId="0" fontId="3" fillId="4" borderId="17" xfId="3" applyFont="1" applyFill="1" applyBorder="1" applyAlignment="1">
      <alignment horizontal="left" vertical="center" wrapText="1"/>
    </xf>
    <xf numFmtId="0" fontId="3" fillId="4" borderId="18" xfId="3" applyFont="1" applyFill="1" applyBorder="1" applyAlignment="1">
      <alignment horizontal="left" vertical="center" wrapText="1"/>
    </xf>
    <xf numFmtId="0" fontId="3" fillId="4" borderId="19" xfId="3" applyFont="1" applyFill="1" applyBorder="1" applyAlignment="1">
      <alignment horizontal="left" vertical="center" wrapText="1"/>
    </xf>
    <xf numFmtId="0" fontId="3" fillId="4" borderId="20" xfId="3" applyFont="1" applyFill="1" applyBorder="1" applyAlignment="1">
      <alignment horizontal="left" vertical="center" wrapText="1"/>
    </xf>
  </cellXfs>
  <cellStyles count="9">
    <cellStyle name="20% - Énfasis1" xfId="8" builtinId="30"/>
    <cellStyle name="Buena" xfId="1" xr:uid="{00000000-0005-0000-0000-000000000000}"/>
    <cellStyle name="Énfasis1" xfId="7" builtinId="29"/>
    <cellStyle name="Moneda" xfId="6" builtinId="4"/>
    <cellStyle name="Normal" xfId="0" builtinId="0"/>
    <cellStyle name="Normal 2" xfId="3" xr:uid="{48C4CFCD-D2C8-484D-8D88-EA85D612EFA0}"/>
    <cellStyle name="Normal 3" xfId="4" xr:uid="{CD2AD432-0200-4F21-A4CF-4FA81D2FA6F8}"/>
    <cellStyle name="Normal 4" xfId="5" xr:uid="{ABDDD039-4D2E-433C-BCE8-7220210EE067}"/>
    <cellStyle name="Título 1" xfId="2" xr:uid="{00000000-0005-0000-0000-000003000000}"/>
  </cellStyles>
  <dxfs count="0"/>
  <tableStyles count="0" defaultTableStyle="TableStyleMedium2" defaultPivotStyle="PivotStyleLight16"/>
  <colors>
    <mruColors>
      <color rgb="FFE6F5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40VFS11\Ensayos_Clinicos$\Prueba%20Carpetas%20EC%202023\2.%20Plantillas%20contratos\2.%20EECC\Instrucciones%20ANEXO%20II%20ME%20v.27.11.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rmas de Cumplimentación"/>
      <sheetName val="VISITAS"/>
      <sheetName val="VISITAS SIN PLANIFICAR"/>
      <sheetName val="CATALOGO"/>
    </sheetNames>
    <sheetDataSet>
      <sheetData sheetId="0"/>
      <sheetData sheetId="1"/>
      <sheetData sheetId="2"/>
      <sheetData sheetId="3">
        <row r="2">
          <cell r="B2" t="str">
            <v>AA y efectos secundarios (96)</v>
          </cell>
          <cell r="C2" t="str">
            <v>Sí</v>
          </cell>
        </row>
        <row r="3">
          <cell r="B3" t="str">
            <v>ACF/FC/PCSK9 (252)</v>
          </cell>
          <cell r="C3" t="str">
            <v>No</v>
          </cell>
        </row>
        <row r="4">
          <cell r="B4" t="str">
            <v>Acontecimientos adversos (28)</v>
          </cell>
        </row>
        <row r="5">
          <cell r="B5" t="str">
            <v>Administración Medicación (293)</v>
          </cell>
        </row>
        <row r="6">
          <cell r="B6" t="str">
            <v>AFP (271)</v>
          </cell>
        </row>
        <row r="7">
          <cell r="B7" t="str">
            <v>Ajuste de dosis (66)</v>
          </cell>
        </row>
        <row r="8">
          <cell r="B8" t="str">
            <v>Albumina (186)</v>
          </cell>
        </row>
        <row r="9">
          <cell r="B9" t="str">
            <v>Albuminuria (184)</v>
          </cell>
        </row>
        <row r="10">
          <cell r="B10" t="str">
            <v>Aleatorización (18)</v>
          </cell>
        </row>
        <row r="11">
          <cell r="B11" t="str">
            <v>ALK (ALK)</v>
          </cell>
        </row>
        <row r="12">
          <cell r="B12" t="str">
            <v>ALT, AST y bilirrubina (272)</v>
          </cell>
        </row>
        <row r="13">
          <cell r="B13" t="str">
            <v>Alta hospitalaria (100)</v>
          </cell>
        </row>
        <row r="14">
          <cell r="B14" t="str">
            <v>Análisis clínicos (139)</v>
          </cell>
        </row>
        <row r="15">
          <cell r="B15" t="str">
            <v>Análisis de orina (65)</v>
          </cell>
        </row>
        <row r="16">
          <cell r="B16" t="str">
            <v>Análisis detección uso alcohol (192)</v>
          </cell>
        </row>
        <row r="17">
          <cell r="B17" t="str">
            <v>Análisis EGFR (316)</v>
          </cell>
        </row>
        <row r="18">
          <cell r="B18" t="str">
            <v>Análisis FACS (209)</v>
          </cell>
        </row>
        <row r="19">
          <cell r="B19" t="str">
            <v>Análisis Farmacogenética (70)</v>
          </cell>
        </row>
        <row r="20">
          <cell r="B20" t="str">
            <v>Analisis funcion hepatica (33)</v>
          </cell>
        </row>
        <row r="21">
          <cell r="B21" t="str">
            <v>Análisis IP-10 (146)</v>
          </cell>
        </row>
        <row r="22">
          <cell r="B22" t="str">
            <v>ANALISIS LIQUIDO CEFALORRAQUIDEO (346)</v>
          </cell>
        </row>
        <row r="23">
          <cell r="B23" t="str">
            <v>ANALITICAS (03)</v>
          </cell>
        </row>
        <row r="24">
          <cell r="B24" t="str">
            <v>Anamnesis (94)</v>
          </cell>
        </row>
        <row r="25">
          <cell r="B25" t="str">
            <v>Angio TAC Coronario (354)</v>
          </cell>
        </row>
        <row r="26">
          <cell r="B26" t="str">
            <v>Angiografia fluoresceínica (88)</v>
          </cell>
        </row>
        <row r="27">
          <cell r="B27" t="str">
            <v>Antecedentes abuso de drogas (109)</v>
          </cell>
        </row>
        <row r="28">
          <cell r="B28" t="str">
            <v>Antecedentes de tabaquismo (135)</v>
          </cell>
        </row>
        <row r="29">
          <cell r="B29" t="str">
            <v>Antecedentes Medicos (22)</v>
          </cell>
        </row>
        <row r="30">
          <cell r="B30" t="str">
            <v>Antecedentes patológicos (134)</v>
          </cell>
        </row>
        <row r="31">
          <cell r="B31" t="str">
            <v>ANTIBIOTICO (345)</v>
          </cell>
        </row>
        <row r="32">
          <cell r="B32" t="str">
            <v>Anticuerpos (263)</v>
          </cell>
        </row>
        <row r="33">
          <cell r="B33" t="str">
            <v>Archivo documentación (299)</v>
          </cell>
        </row>
        <row r="34">
          <cell r="B34" t="str">
            <v>ARN (122)</v>
          </cell>
        </row>
        <row r="35">
          <cell r="B35" t="str">
            <v>ASAS, ASDAS (203)</v>
          </cell>
        </row>
        <row r="36">
          <cell r="B36" t="str">
            <v>Asesoramiento/suministro anticonceptivos (147)</v>
          </cell>
        </row>
        <row r="37">
          <cell r="B37" t="str">
            <v>AST, ALT y bilirrubina (107)</v>
          </cell>
        </row>
        <row r="38">
          <cell r="B38" t="str">
            <v>AUDIT-C (268)</v>
          </cell>
        </row>
        <row r="39">
          <cell r="B39" t="str">
            <v>BASDAI (124)</v>
          </cell>
        </row>
        <row r="40">
          <cell r="B40" t="str">
            <v>BASFI (123)</v>
          </cell>
        </row>
        <row r="41">
          <cell r="B41" t="str">
            <v>BASMI (204)</v>
          </cell>
        </row>
        <row r="42">
          <cell r="B42" t="str">
            <v>Batería de cognición (233)</v>
          </cell>
        </row>
        <row r="43">
          <cell r="B43" t="str">
            <v>BC con diferencial (273)</v>
          </cell>
        </row>
        <row r="44">
          <cell r="B44" t="str">
            <v>BDI-II (267)</v>
          </cell>
        </row>
        <row r="45">
          <cell r="B45" t="str">
            <v>Biobanco (217)</v>
          </cell>
        </row>
        <row r="46">
          <cell r="B46" t="str">
            <v>BIOMARCADORES (338)</v>
          </cell>
        </row>
        <row r="47">
          <cell r="B47" t="str">
            <v>BIOPSIA (04)</v>
          </cell>
        </row>
        <row r="48">
          <cell r="B48" t="str">
            <v>BIOPSIA (17)</v>
          </cell>
        </row>
        <row r="49">
          <cell r="B49" t="str">
            <v>Biopsia fresca (352)</v>
          </cell>
        </row>
        <row r="50">
          <cell r="B50" t="str">
            <v>Bioquímica (32)</v>
          </cell>
        </row>
        <row r="51">
          <cell r="B51" t="str">
            <v>BNP o NT-pro-BNP (112)</v>
          </cell>
        </row>
        <row r="52">
          <cell r="B52" t="str">
            <v>BRAF Test de mutacion (347)</v>
          </cell>
        </row>
        <row r="53">
          <cell r="B53" t="str">
            <v>CA 19-9 (340)</v>
          </cell>
        </row>
        <row r="54">
          <cell r="B54" t="str">
            <v>Calcio (173)</v>
          </cell>
        </row>
        <row r="55">
          <cell r="B55" t="str">
            <v>Cálculo de la FG (98)</v>
          </cell>
        </row>
        <row r="56">
          <cell r="B56" t="str">
            <v>Cálculo de la SC (92)</v>
          </cell>
        </row>
        <row r="57">
          <cell r="B57" t="str">
            <v>Cálculo puntuaciones MELD y Maddrey (198)</v>
          </cell>
        </row>
        <row r="58">
          <cell r="B58" t="str">
            <v>Carga viral VHC (46)</v>
          </cell>
        </row>
        <row r="59">
          <cell r="B59" t="str">
            <v>CATETER VENOSO (334)</v>
          </cell>
        </row>
        <row r="60">
          <cell r="B60" t="str">
            <v>CBC (201)</v>
          </cell>
        </row>
        <row r="61">
          <cell r="B61" t="str">
            <v>CdV-EA, SF-36v2, EQ-5D (206)</v>
          </cell>
        </row>
        <row r="62">
          <cell r="B62" t="str">
            <v>CEA (102)</v>
          </cell>
        </row>
        <row r="63">
          <cell r="B63" t="str">
            <v>Células T memoria (180)</v>
          </cell>
        </row>
        <row r="64">
          <cell r="B64" t="str">
            <v>Cistatina (187)</v>
          </cell>
        </row>
        <row r="65">
          <cell r="B65" t="str">
            <v>Coagulacion (1)</v>
          </cell>
        </row>
        <row r="66">
          <cell r="B66" t="str">
            <v>Compensacion/ incentivo equipo investigador (Compensacion/ ince)</v>
          </cell>
        </row>
        <row r="67">
          <cell r="B67" t="str">
            <v>Completed screeming visit 1, failed at screening visit 2 (298)</v>
          </cell>
        </row>
        <row r="68">
          <cell r="B68" t="str">
            <v>Consentimiento Informado (19)</v>
          </cell>
        </row>
        <row r="69">
          <cell r="B69" t="str">
            <v>Constantes Vitales (26)</v>
          </cell>
        </row>
        <row r="70">
          <cell r="B70" t="str">
            <v>Consulta (Consulta)</v>
          </cell>
        </row>
        <row r="71">
          <cell r="B71" t="str">
            <v>Consulta alimentaria (200)</v>
          </cell>
        </row>
        <row r="72">
          <cell r="B72" t="str">
            <v>Consumo de alcohol (256)</v>
          </cell>
        </row>
        <row r="73">
          <cell r="B73" t="str">
            <v>Contacto telefónico (162)</v>
          </cell>
        </row>
        <row r="74">
          <cell r="B74" t="str">
            <v>CONTRASTE (07)</v>
          </cell>
        </row>
        <row r="75">
          <cell r="B75" t="str">
            <v>Control continuo (199)</v>
          </cell>
        </row>
        <row r="76">
          <cell r="B76" t="str">
            <v>Control de AA y AAD (67)</v>
          </cell>
        </row>
        <row r="77">
          <cell r="B77" t="str">
            <v>CPSSS (154)</v>
          </cell>
        </row>
        <row r="78">
          <cell r="B78" t="str">
            <v>Creatina (251)</v>
          </cell>
        </row>
        <row r="79">
          <cell r="B79" t="str">
            <v>Creatinina (175)</v>
          </cell>
        </row>
        <row r="80">
          <cell r="B80" t="str">
            <v>Criterios aleatorización (59)</v>
          </cell>
        </row>
        <row r="81">
          <cell r="B81" t="str">
            <v>Criterios de inclusion/exclusion (20)</v>
          </cell>
        </row>
        <row r="82">
          <cell r="B82" t="str">
            <v>CRP (C-reactive protein) (307)</v>
          </cell>
        </row>
        <row r="83">
          <cell r="B83" t="str">
            <v>Cuantificación de la proteinuria (97)</v>
          </cell>
        </row>
        <row r="84">
          <cell r="B84" t="str">
            <v>Cuestionario de calidad de vida (CCalidadVida)</v>
          </cell>
        </row>
        <row r="85">
          <cell r="B85" t="str">
            <v>Cuestionarios (303)</v>
          </cell>
        </row>
        <row r="86">
          <cell r="B86" t="str">
            <v>Cuestionarios Paciente (68)</v>
          </cell>
        </row>
        <row r="87">
          <cell r="B87" t="str">
            <v>Cultivo de esputo (196)</v>
          </cell>
        </row>
        <row r="88">
          <cell r="B88" t="str">
            <v>Cultivo de líquido ascítico (197)</v>
          </cell>
        </row>
        <row r="89">
          <cell r="B89" t="str">
            <v>Cultivo de orina (195)</v>
          </cell>
        </row>
        <row r="90">
          <cell r="B90" t="str">
            <v>Cultivos (278)</v>
          </cell>
        </row>
        <row r="91">
          <cell r="B91" t="str">
            <v>Cultivos de ultrafiltrados (202)</v>
          </cell>
        </row>
        <row r="92">
          <cell r="B92" t="str">
            <v>Cumplimiento entrada datos CRD (315)</v>
          </cell>
        </row>
        <row r="93">
          <cell r="B93" t="str">
            <v>Cumplimiento terapeutico (24)</v>
          </cell>
        </row>
        <row r="94">
          <cell r="B94" t="str">
            <v>Child-Pugh Score (325)</v>
          </cell>
        </row>
        <row r="95">
          <cell r="B95" t="str">
            <v>Datos demografícos (73)</v>
          </cell>
        </row>
        <row r="96">
          <cell r="B96" t="str">
            <v>Densidad Mineral Osea (DXA) (153)</v>
          </cell>
        </row>
        <row r="97">
          <cell r="B97" t="str">
            <v>Desplazamiento paciente (275)</v>
          </cell>
        </row>
        <row r="98">
          <cell r="B98" t="str">
            <v>Detección de drogas y alcohol (138)</v>
          </cell>
        </row>
        <row r="99">
          <cell r="B99" t="str">
            <v>Detección y monitorización hepatitis (226)</v>
          </cell>
        </row>
        <row r="100">
          <cell r="B100" t="str">
            <v>Determinación Biomarcadores (58)</v>
          </cell>
        </row>
        <row r="101">
          <cell r="B101" t="str">
            <v>Determinación de CAP (223)</v>
          </cell>
        </row>
        <row r="102">
          <cell r="B102" t="str">
            <v>Determinación del Genotipo (164)</v>
          </cell>
        </row>
        <row r="103">
          <cell r="B103" t="str">
            <v>Determinaciones de laboratorio (49)</v>
          </cell>
        </row>
        <row r="104">
          <cell r="B104" t="str">
            <v>Diagnóstico (82)</v>
          </cell>
        </row>
        <row r="105">
          <cell r="B105" t="str">
            <v>Diagnostico hepatitis B (2)</v>
          </cell>
        </row>
        <row r="106">
          <cell r="B106" t="str">
            <v>Diagnostico hepatitis c (3)</v>
          </cell>
        </row>
        <row r="107">
          <cell r="B107" t="str">
            <v>Diario electronico (157)</v>
          </cell>
        </row>
        <row r="108">
          <cell r="B108" t="str">
            <v>Dispensacion del PI (23)</v>
          </cell>
        </row>
        <row r="109">
          <cell r="B109" t="str">
            <v>Documentación de diagnóstico (74)</v>
          </cell>
        </row>
        <row r="110">
          <cell r="B110" t="str">
            <v>Dry Ice (357)</v>
          </cell>
        </row>
        <row r="111">
          <cell r="B111" t="str">
            <v>ECG (72)</v>
          </cell>
        </row>
        <row r="112">
          <cell r="B112" t="str">
            <v>ECOCARDIOGRAMA (11)</v>
          </cell>
        </row>
        <row r="113">
          <cell r="B113" t="str">
            <v>ECOG (30)</v>
          </cell>
        </row>
        <row r="114">
          <cell r="B114" t="str">
            <v>ECOGRAFIA (12)</v>
          </cell>
        </row>
        <row r="115">
          <cell r="B115" t="str">
            <v>ECHO (353)</v>
          </cell>
        </row>
        <row r="116">
          <cell r="B116" t="str">
            <v>EDSS (234)</v>
          </cell>
        </row>
        <row r="117">
          <cell r="B117" t="str">
            <v>eGFR (171)</v>
          </cell>
        </row>
        <row r="118">
          <cell r="B118" t="str">
            <v>EHP-30 y EQ-5D-5L (156)</v>
          </cell>
        </row>
        <row r="119">
          <cell r="B119" t="str">
            <v>Electrocardiograma (29)</v>
          </cell>
        </row>
        <row r="120">
          <cell r="B120" t="str">
            <v>ELECTROENCEFALOGRAMA (15)</v>
          </cell>
        </row>
        <row r="121">
          <cell r="B121" t="str">
            <v>Endoscopia (231)</v>
          </cell>
        </row>
        <row r="122">
          <cell r="B122" t="str">
            <v>Entrenamiento Pacientes (292)</v>
          </cell>
        </row>
        <row r="123">
          <cell r="B123" t="str">
            <v>EOT (350)</v>
          </cell>
        </row>
        <row r="124">
          <cell r="B124" t="str">
            <v>EPO, VEGF, hepcidina (248)</v>
          </cell>
        </row>
        <row r="125">
          <cell r="B125" t="str">
            <v>EQ-5D (126)</v>
          </cell>
        </row>
        <row r="126">
          <cell r="B126" t="str">
            <v>Escala de depresión BDI-II (142)</v>
          </cell>
        </row>
        <row r="127">
          <cell r="B127" t="str">
            <v>Espirometría (Espirometría)</v>
          </cell>
        </row>
        <row r="128">
          <cell r="B128" t="str">
            <v>Estadio de Encefalopatía (190)</v>
          </cell>
        </row>
        <row r="129">
          <cell r="B129" t="str">
            <v>Estudio de coagulación (101)</v>
          </cell>
        </row>
        <row r="130">
          <cell r="B130" t="str">
            <v>ESTUDIO DE LA EXCRECION BACTERIANA (337)</v>
          </cell>
        </row>
        <row r="131">
          <cell r="B131" t="str">
            <v>EuroQol (81)</v>
          </cell>
        </row>
        <row r="132">
          <cell r="B132" t="str">
            <v>Evaluación (288)</v>
          </cell>
        </row>
        <row r="133">
          <cell r="B133" t="str">
            <v>Evaluacion de enfermedad/dolor por el paciente (208)</v>
          </cell>
        </row>
        <row r="134">
          <cell r="B134" t="str">
            <v>Evaluación de infecciones (80)</v>
          </cell>
        </row>
        <row r="135">
          <cell r="B135" t="str">
            <v>Evaluación de la calidad de vida (93)</v>
          </cell>
        </row>
        <row r="136">
          <cell r="B136" t="str">
            <v>Evaluación de la CdV (254)</v>
          </cell>
        </row>
        <row r="137">
          <cell r="B137" t="str">
            <v>Evaluacion de la enfermedad (238)</v>
          </cell>
        </row>
        <row r="138">
          <cell r="B138" t="str">
            <v>Evaluacion de la presencia de segundos tumores primarios (STP) (228)</v>
          </cell>
        </row>
        <row r="139">
          <cell r="B139" t="str">
            <v>Evaluación de la readmisión (119)</v>
          </cell>
        </row>
        <row r="140">
          <cell r="B140" t="str">
            <v>Evaluación del estado vital (118)</v>
          </cell>
        </row>
        <row r="141">
          <cell r="B141" t="str">
            <v>Evaluación del tumor (75)</v>
          </cell>
        </row>
        <row r="142">
          <cell r="B142" t="str">
            <v>Evaluacion eficacia tratamiento (41)</v>
          </cell>
        </row>
        <row r="143">
          <cell r="B143" t="str">
            <v>Evaluación mensual del dolor (155)</v>
          </cell>
        </row>
        <row r="144">
          <cell r="B144" t="str">
            <v>Evaluación neurocognitiva (242)</v>
          </cell>
        </row>
        <row r="145">
          <cell r="B145" t="str">
            <v>Evaluación síntomas IC (117)</v>
          </cell>
        </row>
        <row r="146">
          <cell r="B146" t="str">
            <v>Evaluaciones de PK (131)</v>
          </cell>
        </row>
        <row r="147">
          <cell r="B147" t="str">
            <v>Evaluaciones LVEF (262)</v>
          </cell>
        </row>
        <row r="148">
          <cell r="B148" t="str">
            <v>Evaluar edema periférico (61)</v>
          </cell>
        </row>
        <row r="149">
          <cell r="B149" t="str">
            <v>Exámen de retina (321)</v>
          </cell>
        </row>
        <row r="150">
          <cell r="B150" t="str">
            <v>Examen físico (79)</v>
          </cell>
        </row>
        <row r="151">
          <cell r="B151" t="str">
            <v>Examen ginecológico (151)</v>
          </cell>
        </row>
        <row r="152">
          <cell r="B152" t="str">
            <v>Examen neurológico (255)</v>
          </cell>
        </row>
        <row r="153">
          <cell r="B153" t="str">
            <v>Examen oftalmológico (85)</v>
          </cell>
        </row>
        <row r="154">
          <cell r="B154" t="str">
            <v>Exploracion Fisica (25)</v>
          </cell>
        </row>
        <row r="155">
          <cell r="B155" t="str">
            <v>Exploración PET (95)</v>
          </cell>
        </row>
        <row r="156">
          <cell r="B156" t="str">
            <v>FACIT-F (207)</v>
          </cell>
        </row>
        <row r="157">
          <cell r="B157" t="str">
            <v>FACT-O (168)</v>
          </cell>
        </row>
        <row r="158">
          <cell r="B158" t="str">
            <v>Factores reumatoides (308)</v>
          </cell>
        </row>
        <row r="159">
          <cell r="B159" t="str">
            <v>Fallo de selección (276)</v>
          </cell>
        </row>
        <row r="160">
          <cell r="B160" t="str">
            <v>Farmacocinética (279)</v>
          </cell>
        </row>
        <row r="161">
          <cell r="B161" t="str">
            <v>Farmacogenética (280)</v>
          </cell>
        </row>
        <row r="162">
          <cell r="B162" t="str">
            <v>FC (257)</v>
          </cell>
        </row>
        <row r="163">
          <cell r="B163" t="str">
            <v>Ferritina, Transferrina, hierro total, TIBC (246)</v>
          </cell>
        </row>
        <row r="164">
          <cell r="B164" t="str">
            <v>FEVI (163)</v>
          </cell>
        </row>
        <row r="165">
          <cell r="B165" t="str">
            <v>FGF-23 (178)</v>
          </cell>
        </row>
        <row r="166">
          <cell r="B166" t="str">
            <v>Fibroscan (244)</v>
          </cell>
        </row>
        <row r="167">
          <cell r="B167" t="str">
            <v>Finalización Temprana (291)</v>
          </cell>
        </row>
        <row r="168">
          <cell r="B168" t="str">
            <v>FNC (227)</v>
          </cell>
        </row>
        <row r="169">
          <cell r="B169" t="str">
            <v>Folato (245)</v>
          </cell>
        </row>
        <row r="170">
          <cell r="B170" t="str">
            <v>Fondo del ojo (87)</v>
          </cell>
        </row>
        <row r="171">
          <cell r="B171" t="str">
            <v>Fosfatasa alcalina (177)</v>
          </cell>
        </row>
        <row r="172">
          <cell r="B172" t="str">
            <v>Fosfocreatina (289)</v>
          </cell>
        </row>
        <row r="173">
          <cell r="B173" t="str">
            <v>Fósforo (174)</v>
          </cell>
        </row>
        <row r="174">
          <cell r="B174" t="str">
            <v>Fotográfico (281)</v>
          </cell>
        </row>
        <row r="175">
          <cell r="B175" t="str">
            <v>Frecuencia cardiaca (250)</v>
          </cell>
        </row>
        <row r="176">
          <cell r="B176" t="str">
            <v>FSH Sérica (71)</v>
          </cell>
        </row>
        <row r="177">
          <cell r="B177" t="str">
            <v>Función hepática (62)</v>
          </cell>
        </row>
        <row r="178">
          <cell r="B178" t="str">
            <v>Función renal (50)</v>
          </cell>
        </row>
        <row r="179">
          <cell r="B179" t="str">
            <v>Fundoscopia a Color para medir Toxicidad del Ojo (361)</v>
          </cell>
        </row>
        <row r="180">
          <cell r="B180" t="str">
            <v>GAMMA OSEA (13)</v>
          </cell>
        </row>
        <row r="181">
          <cell r="B181" t="str">
            <v>Genes amplificados (resistencia hormonal) (225)</v>
          </cell>
        </row>
        <row r="182">
          <cell r="B182" t="str">
            <v>Genotipo VHC (45)</v>
          </cell>
        </row>
        <row r="183">
          <cell r="B183" t="str">
            <v>Glucosa/Colesterol/Triglicéridos (169)</v>
          </cell>
        </row>
        <row r="184">
          <cell r="B184" t="str">
            <v>HAQ-DI (218)</v>
          </cell>
        </row>
        <row r="185">
          <cell r="B185" t="str">
            <v>Hb (247)</v>
          </cell>
        </row>
        <row r="186">
          <cell r="B186" t="str">
            <v>HbA1c (51)</v>
          </cell>
        </row>
        <row r="187">
          <cell r="B187" t="str">
            <v>HBsAg, Ac anti-VIH (137)</v>
          </cell>
        </row>
        <row r="188">
          <cell r="B188" t="str">
            <v>Hematología (31)</v>
          </cell>
        </row>
        <row r="189">
          <cell r="B189" t="str">
            <v>Hemocultivos (194)</v>
          </cell>
        </row>
        <row r="190">
          <cell r="B190" t="str">
            <v>Hemograma (91)</v>
          </cell>
        </row>
        <row r="191">
          <cell r="B191" t="str">
            <v>Hidratación del paciente (221)</v>
          </cell>
        </row>
        <row r="192">
          <cell r="B192" t="str">
            <v>Historia clínica (42)</v>
          </cell>
        </row>
        <row r="193">
          <cell r="B193" t="str">
            <v>HLA-B27 (129)</v>
          </cell>
        </row>
        <row r="194">
          <cell r="B194" t="str">
            <v>Hoja de información (108)</v>
          </cell>
        </row>
        <row r="195">
          <cell r="B195" t="str">
            <v>Hormona Foliculoestimulante (286)</v>
          </cell>
        </row>
        <row r="196">
          <cell r="B196" t="str">
            <v>Hormona tiroidea (304)</v>
          </cell>
        </row>
        <row r="197">
          <cell r="B197" t="str">
            <v>Hospitalizacion (Hospitalizacion)</v>
          </cell>
        </row>
        <row r="198">
          <cell r="B198" t="str">
            <v>Hospitalización por insuficiencia cardiaca índice (115)</v>
          </cell>
        </row>
        <row r="199">
          <cell r="B199" t="str">
            <v>HRPQ (269)</v>
          </cell>
        </row>
        <row r="200">
          <cell r="B200" t="str">
            <v>HRUQ y HRPQ (159)</v>
          </cell>
        </row>
        <row r="201">
          <cell r="B201" t="str">
            <v>Información del transplante (43)</v>
          </cell>
        </row>
        <row r="202">
          <cell r="B202" t="str">
            <v>Inmunogenicidad (130)</v>
          </cell>
        </row>
        <row r="203">
          <cell r="B203" t="str">
            <v>Insulina total (140)</v>
          </cell>
        </row>
        <row r="204">
          <cell r="B204" t="str">
            <v>INTERFERON-GAMMA (341)</v>
          </cell>
        </row>
        <row r="205">
          <cell r="B205" t="str">
            <v>Interpretacion e informe, Videonistagmografia (359)</v>
          </cell>
        </row>
        <row r="206">
          <cell r="B206" t="str">
            <v>iPTH (172)</v>
          </cell>
        </row>
        <row r="207">
          <cell r="B207" t="str">
            <v>IVRS/IWRS (249)</v>
          </cell>
        </row>
        <row r="208">
          <cell r="B208" t="str">
            <v>Jeringa precargada - autoinyección (136)</v>
          </cell>
        </row>
        <row r="209">
          <cell r="B209" t="str">
            <v>KDQOL SF, EQ-5D y PGIC (260)</v>
          </cell>
        </row>
        <row r="210">
          <cell r="B210" t="str">
            <v>Láminas de tumor FFIP para biomarcadores (36)</v>
          </cell>
        </row>
        <row r="211">
          <cell r="B211" t="str">
            <v>Leucocitos (216)</v>
          </cell>
        </row>
        <row r="212">
          <cell r="B212" t="str">
            <v>Lípidos (132)</v>
          </cell>
        </row>
        <row r="213">
          <cell r="B213" t="str">
            <v>LIQUIDO CEFALORRAQUIDEO (343)</v>
          </cell>
        </row>
        <row r="214">
          <cell r="B214" t="str">
            <v>Localización aguja guiada ultrasonidos (317)</v>
          </cell>
        </row>
        <row r="215">
          <cell r="B215" t="str">
            <v>Lp(A) (264)</v>
          </cell>
        </row>
        <row r="216">
          <cell r="B216" t="str">
            <v>Llamada al IXRS (212)</v>
          </cell>
        </row>
        <row r="217">
          <cell r="B217" t="str">
            <v>Llamada telefónica (211)</v>
          </cell>
        </row>
        <row r="218">
          <cell r="B218" t="str">
            <v>Mamografía (149)</v>
          </cell>
        </row>
        <row r="219">
          <cell r="B219" t="str">
            <v>MAPA (259)</v>
          </cell>
        </row>
        <row r="220">
          <cell r="B220" t="str">
            <v>Marcador tumoral (220)</v>
          </cell>
        </row>
        <row r="221">
          <cell r="B221" t="str">
            <v>MASES y zonas de entesis ampliada (128)</v>
          </cell>
        </row>
        <row r="222">
          <cell r="B222" t="str">
            <v>Medicación concomitante (53)</v>
          </cell>
        </row>
        <row r="223">
          <cell r="B223" t="str">
            <v>Medición de PA y FC (113)</v>
          </cell>
        </row>
        <row r="224">
          <cell r="B224" t="str">
            <v>Medición rigidez hepática (224)</v>
          </cell>
        </row>
        <row r="225">
          <cell r="B225" t="str">
            <v>Metabolitos del triptofano (243)</v>
          </cell>
        </row>
        <row r="226">
          <cell r="B226" t="str">
            <v>Monitorización de INR (360)</v>
          </cell>
        </row>
        <row r="227">
          <cell r="B227" t="str">
            <v>Movilidad espinal (125)</v>
          </cell>
        </row>
        <row r="228">
          <cell r="B228" t="str">
            <v>MSFC (270)</v>
          </cell>
        </row>
        <row r="229">
          <cell r="B229" t="str">
            <v>MSIS-29 (265)</v>
          </cell>
        </row>
        <row r="230">
          <cell r="B230" t="str">
            <v>Muestra de orina (52)</v>
          </cell>
        </row>
        <row r="231">
          <cell r="B231" t="str">
            <v>Muestra de plasma (104)</v>
          </cell>
        </row>
        <row r="232">
          <cell r="B232" t="str">
            <v>Muestra de saliva (84)</v>
          </cell>
        </row>
        <row r="233">
          <cell r="B233" t="str">
            <v>Muestra de sangre (103)</v>
          </cell>
        </row>
        <row r="234">
          <cell r="B234" t="str">
            <v>Muestra de tejido tumoral (90)</v>
          </cell>
        </row>
        <row r="235">
          <cell r="B235" t="str">
            <v>Muestra farmacodinámica (161)</v>
          </cell>
        </row>
        <row r="236">
          <cell r="B236" t="str">
            <v>Muestra para análisis de resistencia del VHC (144)</v>
          </cell>
        </row>
        <row r="237">
          <cell r="B237" t="str">
            <v>Muestra para análisis farmacocinético (145)</v>
          </cell>
        </row>
        <row r="238">
          <cell r="B238" t="str">
            <v>Muestra para Farmacogenética (69)</v>
          </cell>
        </row>
        <row r="239">
          <cell r="B239" t="str">
            <v>Muestras biológicas (253)</v>
          </cell>
        </row>
        <row r="240">
          <cell r="B240" t="str">
            <v>Muestras de médula ósea (284)</v>
          </cell>
        </row>
        <row r="241">
          <cell r="B241" t="str">
            <v>Muestras Farmacogenómicas (210)</v>
          </cell>
        </row>
        <row r="242">
          <cell r="B242" t="str">
            <v>Muestras para virología (239)</v>
          </cell>
        </row>
        <row r="243">
          <cell r="B243" t="str">
            <v>MUGA (10)</v>
          </cell>
        </row>
        <row r="244">
          <cell r="B244" t="str">
            <v>MUGA (14)</v>
          </cell>
        </row>
        <row r="245">
          <cell r="B245" t="str">
            <v>Nivel EVR (56)</v>
          </cell>
        </row>
        <row r="246">
          <cell r="B246" t="str">
            <v>Nivel TAC (55)</v>
          </cell>
        </row>
        <row r="247">
          <cell r="B247" t="str">
            <v>NYHA (NYHA)</v>
          </cell>
        </row>
        <row r="248">
          <cell r="B248" t="str">
            <v>Osteocalcina (176)</v>
          </cell>
        </row>
        <row r="249">
          <cell r="B249" t="str">
            <v>Otros (Otros)</v>
          </cell>
        </row>
        <row r="250">
          <cell r="B250" t="str">
            <v>Otros Inmunosupresores (57)</v>
          </cell>
        </row>
        <row r="251">
          <cell r="B251" t="str">
            <v>Oximetría de pulso (193)</v>
          </cell>
        </row>
        <row r="252">
          <cell r="B252" t="str">
            <v>P/C (179)</v>
          </cell>
        </row>
        <row r="253">
          <cell r="B253" t="str">
            <v>PA (258)</v>
          </cell>
        </row>
        <row r="254">
          <cell r="B254" t="str">
            <v>Panel Anticuerpos (182)</v>
          </cell>
        </row>
        <row r="255">
          <cell r="B255" t="str">
            <v>Panel cardiovascular (133)</v>
          </cell>
        </row>
        <row r="256">
          <cell r="B256" t="str">
            <v>Panel endocrino (152)</v>
          </cell>
        </row>
        <row r="257">
          <cell r="B257" t="str">
            <v>PCR (213)</v>
          </cell>
        </row>
        <row r="258">
          <cell r="B258" t="str">
            <v>PCR (344)</v>
          </cell>
        </row>
        <row r="259">
          <cell r="B259" t="str">
            <v>PCRus (Proteína C reactiva ultrasensible) (121)</v>
          </cell>
        </row>
        <row r="260">
          <cell r="B260" t="str">
            <v>Perfil lipídico (63)</v>
          </cell>
        </row>
        <row r="261">
          <cell r="B261" t="str">
            <v>Perfil microARN (37)</v>
          </cell>
        </row>
        <row r="262">
          <cell r="B262" t="str">
            <v>Peso (48)</v>
          </cell>
        </row>
        <row r="263">
          <cell r="B263" t="str">
            <v>PET (09)</v>
          </cell>
        </row>
        <row r="264">
          <cell r="B264" t="str">
            <v>PET FDG (336)</v>
          </cell>
        </row>
        <row r="265">
          <cell r="B265" t="str">
            <v>PGIC (160)</v>
          </cell>
        </row>
        <row r="266">
          <cell r="B266" t="str">
            <v>Pharmacy Fee (start up -close-out) (356)</v>
          </cell>
        </row>
        <row r="267">
          <cell r="B267" t="str">
            <v>PM6M (236)</v>
          </cell>
        </row>
        <row r="268">
          <cell r="B268" t="str">
            <v>PNC (64)</v>
          </cell>
        </row>
        <row r="269">
          <cell r="B269" t="str">
            <v>PPD (287)</v>
          </cell>
        </row>
        <row r="270">
          <cell r="B270" t="str">
            <v>PPT (partial tromboplastin time) (309)</v>
          </cell>
        </row>
        <row r="271">
          <cell r="B271" t="str">
            <v>Precalcitonina (324)</v>
          </cell>
        </row>
        <row r="272">
          <cell r="B272" t="str">
            <v>preparacion y envio (349)</v>
          </cell>
        </row>
        <row r="273">
          <cell r="B273" t="str">
            <v>Presión arterial (105)</v>
          </cell>
        </row>
        <row r="274">
          <cell r="B274" t="str">
            <v>Presión intraocular (83)</v>
          </cell>
        </row>
        <row r="275">
          <cell r="B275" t="str">
            <v>Proteínas (185)</v>
          </cell>
        </row>
        <row r="276">
          <cell r="B276" t="str">
            <v>Proteinuria (188)</v>
          </cell>
        </row>
        <row r="277">
          <cell r="B277" t="str">
            <v>Prueba embarazo (47)</v>
          </cell>
        </row>
        <row r="278">
          <cell r="B278" t="str">
            <v>PRUEBA EMBARAZO SUERO (335)</v>
          </cell>
        </row>
        <row r="279">
          <cell r="B279" t="str">
            <v>Prueba hepatitis/VIH (148)</v>
          </cell>
        </row>
        <row r="280">
          <cell r="B280" t="str">
            <v>Prueba Papanicolaou (150)</v>
          </cell>
        </row>
        <row r="281">
          <cell r="B281" t="str">
            <v>Pruebas de la función tiroidea (99)</v>
          </cell>
        </row>
        <row r="282">
          <cell r="B282" t="str">
            <v>Pruebas de laboratorio (240)</v>
          </cell>
        </row>
        <row r="283">
          <cell r="B283" t="str">
            <v>Pruebas/Procedimientos/Tratamientos (114)</v>
          </cell>
        </row>
        <row r="284">
          <cell r="B284" t="str">
            <v>PSA (34)</v>
          </cell>
        </row>
        <row r="285">
          <cell r="B285" t="str">
            <v>Pulsioximetría (219)</v>
          </cell>
        </row>
        <row r="286">
          <cell r="B286" t="str">
            <v>Punción Lumbar (PLumbar)</v>
          </cell>
        </row>
        <row r="287">
          <cell r="B287" t="str">
            <v>Puntuación FLIPI (77)</v>
          </cell>
        </row>
        <row r="288">
          <cell r="B288" t="str">
            <v>Puntuación MAVC (89)</v>
          </cell>
        </row>
        <row r="289">
          <cell r="B289" t="str">
            <v>QLQ-C30 (232)</v>
          </cell>
        </row>
        <row r="290">
          <cell r="B290" t="str">
            <v>RAD68 (215)</v>
          </cell>
        </row>
        <row r="291">
          <cell r="B291" t="str">
            <v>RASQ (78)</v>
          </cell>
        </row>
        <row r="292">
          <cell r="B292" t="str">
            <v>RAT66 (214)</v>
          </cell>
        </row>
        <row r="293">
          <cell r="B293" t="str">
            <v>RCP (38)</v>
          </cell>
        </row>
        <row r="294">
          <cell r="B294" t="str">
            <v>RECIST (305)</v>
          </cell>
        </row>
        <row r="295">
          <cell r="B295" t="str">
            <v>reconsentimiento (326)</v>
          </cell>
        </row>
        <row r="296">
          <cell r="B296" t="str">
            <v>Recuento de 44 articulaciones sensibles (127)</v>
          </cell>
        </row>
        <row r="297">
          <cell r="B297" t="str">
            <v>Recuento de la medicación (106)</v>
          </cell>
        </row>
        <row r="298">
          <cell r="B298" t="str">
            <v>Recuento de linfocitos (222)</v>
          </cell>
        </row>
        <row r="299">
          <cell r="B299" t="str">
            <v>Redispensación medicación (60)</v>
          </cell>
        </row>
        <row r="300">
          <cell r="B300" t="str">
            <v>Reembolso Actividades (294)</v>
          </cell>
        </row>
        <row r="301">
          <cell r="B301" t="str">
            <v>Registro adminstración dosis (54)</v>
          </cell>
        </row>
        <row r="302">
          <cell r="B302" t="str">
            <v>Registro de hospitalizaciones (229)</v>
          </cell>
        </row>
        <row r="303">
          <cell r="B303" t="str">
            <v>Respuesta a la quimioterapia (167)</v>
          </cell>
        </row>
        <row r="304">
          <cell r="B304" t="str">
            <v>Resultados comunicados por el paciente (165)</v>
          </cell>
        </row>
        <row r="305">
          <cell r="B305" t="str">
            <v>Resumen insuficiencia cardiaca índice (116)</v>
          </cell>
        </row>
        <row r="306">
          <cell r="B306" t="str">
            <v>Revisión de Seguridad (183)</v>
          </cell>
        </row>
        <row r="307">
          <cell r="B307" t="str">
            <v>Revisión eventos adversos (300)</v>
          </cell>
        </row>
        <row r="308">
          <cell r="B308" t="str">
            <v>RIV-D Testing (323)</v>
          </cell>
        </row>
        <row r="309">
          <cell r="B309" t="str">
            <v>RM (205)</v>
          </cell>
        </row>
        <row r="310">
          <cell r="B310" t="str">
            <v>RMN (08)</v>
          </cell>
        </row>
        <row r="311">
          <cell r="B311" t="str">
            <v>RNA (241)</v>
          </cell>
        </row>
        <row r="312">
          <cell r="B312" t="str">
            <v>RX (285)</v>
          </cell>
        </row>
        <row r="313">
          <cell r="B313" t="str">
            <v>RX Tórax (283)</v>
          </cell>
        </row>
        <row r="314">
          <cell r="B314" t="str">
            <v>Seguimiento  del estado (166)</v>
          </cell>
        </row>
        <row r="315">
          <cell r="B315" t="str">
            <v>Selección (110)</v>
          </cell>
        </row>
        <row r="316">
          <cell r="B316" t="str">
            <v>Serología viral (44)</v>
          </cell>
        </row>
        <row r="317">
          <cell r="B317" t="str">
            <v>Serum Chemistries (339)</v>
          </cell>
        </row>
        <row r="318">
          <cell r="B318" t="str">
            <v>Servicios de Enfermería (SENF)</v>
          </cell>
        </row>
        <row r="319">
          <cell r="B319" t="str">
            <v>Sesión dermatológica (Derma)</v>
          </cell>
        </row>
        <row r="320">
          <cell r="B320" t="str">
            <v>Síntomas B (230)</v>
          </cell>
        </row>
        <row r="321">
          <cell r="B321" t="str">
            <v>SNRS (237)</v>
          </cell>
        </row>
        <row r="322">
          <cell r="B322" t="str">
            <v>Spec Handling (302)</v>
          </cell>
        </row>
        <row r="323">
          <cell r="B323" t="str">
            <v>SPECT (16)</v>
          </cell>
        </row>
        <row r="324">
          <cell r="B324" t="str">
            <v>SSIQ y PSIQ (158)</v>
          </cell>
        </row>
        <row r="325">
          <cell r="B325" t="str">
            <v>Study Start-up Fee (355)</v>
          </cell>
        </row>
        <row r="326">
          <cell r="B326" t="str">
            <v>Supervivencia y tratamiento posterior (40)</v>
          </cell>
        </row>
        <row r="327">
          <cell r="B327" t="str">
            <v>T25FW, 9HPT, PASAT (235)</v>
          </cell>
        </row>
        <row r="328">
          <cell r="B328" t="str">
            <v>TAC (06)</v>
          </cell>
        </row>
        <row r="329">
          <cell r="B329" t="str">
            <v>Talla (76)</v>
          </cell>
        </row>
        <row r="330">
          <cell r="B330" t="str">
            <v>Tapón MEMS (entrega, descarga, recogida) (143)</v>
          </cell>
        </row>
        <row r="331">
          <cell r="B331" t="str">
            <v>TEJIDO DE ARCHIVO (333)</v>
          </cell>
        </row>
        <row r="332">
          <cell r="B332" t="str">
            <v>Terminacion anticipada (Terminacion Antic)</v>
          </cell>
        </row>
        <row r="333">
          <cell r="B333" t="str">
            <v>Test de detección de Candida (322)</v>
          </cell>
        </row>
        <row r="334">
          <cell r="B334" t="str">
            <v>test del papiloma humano (348)</v>
          </cell>
        </row>
        <row r="335">
          <cell r="B335" t="str">
            <v>Test Tuberculosis (282)</v>
          </cell>
        </row>
        <row r="336">
          <cell r="B336" t="str">
            <v>Testosterona (35)</v>
          </cell>
        </row>
        <row r="337">
          <cell r="B337" t="str">
            <v>TFGc estimada (111)</v>
          </cell>
        </row>
        <row r="338">
          <cell r="B338" t="str">
            <v>TIEMPO ADICIONAL DE INFUSION (342)</v>
          </cell>
        </row>
        <row r="339">
          <cell r="B339" t="str">
            <v>Tomografía coherencia óptica (86)</v>
          </cell>
        </row>
        <row r="340">
          <cell r="B340" t="str">
            <v>Toxicidad (327)</v>
          </cell>
        </row>
        <row r="341">
          <cell r="B341" t="str">
            <v>TP/TTP/IIN/Trombocitos (191)</v>
          </cell>
        </row>
        <row r="342">
          <cell r="B342" t="str">
            <v>TPP (277)</v>
          </cell>
        </row>
        <row r="343">
          <cell r="B343" t="str">
            <v>Tratamiento Previo (21)</v>
          </cell>
        </row>
        <row r="344">
          <cell r="B344" t="str">
            <v>Tratamientos concomitantes (27)</v>
          </cell>
        </row>
        <row r="345">
          <cell r="B345" t="str">
            <v>TSH (141)</v>
          </cell>
        </row>
        <row r="346">
          <cell r="B346" t="str">
            <v>TSQM (261)</v>
          </cell>
        </row>
        <row r="347">
          <cell r="B347" t="str">
            <v>Tumor Archivado (351)</v>
          </cell>
        </row>
        <row r="348">
          <cell r="B348" t="str">
            <v>UACR (170)</v>
          </cell>
        </row>
        <row r="349">
          <cell r="B349" t="str">
            <v>ultrasonido (328)</v>
          </cell>
        </row>
        <row r="350">
          <cell r="B350" t="str">
            <v>URS (266)</v>
          </cell>
        </row>
        <row r="351">
          <cell r="B351" t="str">
            <v>Uso de recursos médicos (39)</v>
          </cell>
        </row>
        <row r="352">
          <cell r="B352" t="str">
            <v>Vacuna (290)</v>
          </cell>
        </row>
        <row r="353">
          <cell r="B353" t="str">
            <v>Varillas (306)</v>
          </cell>
        </row>
        <row r="354">
          <cell r="B354" t="str">
            <v>Venopunción (301)</v>
          </cell>
        </row>
        <row r="355">
          <cell r="B355" t="str">
            <v>Videonistagmografia (358)</v>
          </cell>
        </row>
        <row r="356">
          <cell r="B356" t="str">
            <v>VISITA HOSPITAL DE DÍA (02)</v>
          </cell>
        </row>
        <row r="357">
          <cell r="B357" t="str">
            <v>VISITA MEDICA (01)</v>
          </cell>
        </row>
        <row r="358">
          <cell r="B358" t="str">
            <v>Visita no programada (274)</v>
          </cell>
        </row>
        <row r="359">
          <cell r="B359" t="str">
            <v>Volumen en orina (189)</v>
          </cell>
        </row>
        <row r="360">
          <cell r="B360" t="str">
            <v>VSG (velocidad sedimentación globular) (120)</v>
          </cell>
        </row>
        <row r="361">
          <cell r="B361" t="str">
            <v>VVelocidad onda de pulso (181)</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4E9D7-D2F0-4E41-86A6-5E2EF67706BB}">
  <sheetPr>
    <pageSetUpPr fitToPage="1"/>
  </sheetPr>
  <dimension ref="A1:K65"/>
  <sheetViews>
    <sheetView tabSelected="1" zoomScale="90" zoomScaleNormal="90" workbookViewId="0">
      <selection activeCell="G21" sqref="G21"/>
    </sheetView>
  </sheetViews>
  <sheetFormatPr baseColWidth="10" defaultRowHeight="13.2" x14ac:dyDescent="0.3"/>
  <cols>
    <col min="1" max="1" width="8.5546875" style="23" customWidth="1"/>
    <col min="2" max="2" width="11.44140625" style="23" hidden="1" customWidth="1"/>
    <col min="3" max="3" width="0.109375" style="23" customWidth="1"/>
    <col min="4" max="4" width="76.6640625" style="23" customWidth="1"/>
    <col min="5" max="5" width="25.88671875" style="23" customWidth="1"/>
    <col min="6" max="6" width="31" style="23" customWidth="1"/>
    <col min="7" max="7" width="16" style="23" customWidth="1"/>
    <col min="8" max="8" width="11.33203125" style="23" customWidth="1"/>
    <col min="9" max="9" width="14.33203125" style="23" customWidth="1"/>
    <col min="10" max="10" width="11.5546875" style="23" customWidth="1"/>
    <col min="11" max="11" width="11.44140625" style="23"/>
    <col min="12" max="256" width="11.44140625" style="104"/>
    <col min="257" max="257" width="8.5546875" style="104" customWidth="1"/>
    <col min="258" max="258" width="0" style="104" hidden="1" customWidth="1"/>
    <col min="259" max="259" width="0.109375" style="104" customWidth="1"/>
    <col min="260" max="260" width="76.6640625" style="104" customWidth="1"/>
    <col min="261" max="261" width="25.88671875" style="104" customWidth="1"/>
    <col min="262" max="262" width="31" style="104" customWidth="1"/>
    <col min="263" max="263" width="16" style="104" customWidth="1"/>
    <col min="264" max="264" width="11.33203125" style="104" customWidth="1"/>
    <col min="265" max="265" width="14.33203125" style="104" customWidth="1"/>
    <col min="266" max="512" width="11.44140625" style="104"/>
    <col min="513" max="513" width="8.5546875" style="104" customWidth="1"/>
    <col min="514" max="514" width="0" style="104" hidden="1" customWidth="1"/>
    <col min="515" max="515" width="0.109375" style="104" customWidth="1"/>
    <col min="516" max="516" width="76.6640625" style="104" customWidth="1"/>
    <col min="517" max="517" width="25.88671875" style="104" customWidth="1"/>
    <col min="518" max="518" width="31" style="104" customWidth="1"/>
    <col min="519" max="519" width="16" style="104" customWidth="1"/>
    <col min="520" max="520" width="11.33203125" style="104" customWidth="1"/>
    <col min="521" max="521" width="14.33203125" style="104" customWidth="1"/>
    <col min="522" max="768" width="11.44140625" style="104"/>
    <col min="769" max="769" width="8.5546875" style="104" customWidth="1"/>
    <col min="770" max="770" width="0" style="104" hidden="1" customWidth="1"/>
    <col min="771" max="771" width="0.109375" style="104" customWidth="1"/>
    <col min="772" max="772" width="76.6640625" style="104" customWidth="1"/>
    <col min="773" max="773" width="25.88671875" style="104" customWidth="1"/>
    <col min="774" max="774" width="31" style="104" customWidth="1"/>
    <col min="775" max="775" width="16" style="104" customWidth="1"/>
    <col min="776" max="776" width="11.33203125" style="104" customWidth="1"/>
    <col min="777" max="777" width="14.33203125" style="104" customWidth="1"/>
    <col min="778" max="1024" width="11.44140625" style="104"/>
    <col min="1025" max="1025" width="8.5546875" style="104" customWidth="1"/>
    <col min="1026" max="1026" width="0" style="104" hidden="1" customWidth="1"/>
    <col min="1027" max="1027" width="0.109375" style="104" customWidth="1"/>
    <col min="1028" max="1028" width="76.6640625" style="104" customWidth="1"/>
    <col min="1029" max="1029" width="25.88671875" style="104" customWidth="1"/>
    <col min="1030" max="1030" width="31" style="104" customWidth="1"/>
    <col min="1031" max="1031" width="16" style="104" customWidth="1"/>
    <col min="1032" max="1032" width="11.33203125" style="104" customWidth="1"/>
    <col min="1033" max="1033" width="14.33203125" style="104" customWidth="1"/>
    <col min="1034" max="1280" width="11.44140625" style="104"/>
    <col min="1281" max="1281" width="8.5546875" style="104" customWidth="1"/>
    <col min="1282" max="1282" width="0" style="104" hidden="1" customWidth="1"/>
    <col min="1283" max="1283" width="0.109375" style="104" customWidth="1"/>
    <col min="1284" max="1284" width="76.6640625" style="104" customWidth="1"/>
    <col min="1285" max="1285" width="25.88671875" style="104" customWidth="1"/>
    <col min="1286" max="1286" width="31" style="104" customWidth="1"/>
    <col min="1287" max="1287" width="16" style="104" customWidth="1"/>
    <col min="1288" max="1288" width="11.33203125" style="104" customWidth="1"/>
    <col min="1289" max="1289" width="14.33203125" style="104" customWidth="1"/>
    <col min="1290" max="1536" width="11.44140625" style="104"/>
    <col min="1537" max="1537" width="8.5546875" style="104" customWidth="1"/>
    <col min="1538" max="1538" width="0" style="104" hidden="1" customWidth="1"/>
    <col min="1539" max="1539" width="0.109375" style="104" customWidth="1"/>
    <col min="1540" max="1540" width="76.6640625" style="104" customWidth="1"/>
    <col min="1541" max="1541" width="25.88671875" style="104" customWidth="1"/>
    <col min="1542" max="1542" width="31" style="104" customWidth="1"/>
    <col min="1543" max="1543" width="16" style="104" customWidth="1"/>
    <col min="1544" max="1544" width="11.33203125" style="104" customWidth="1"/>
    <col min="1545" max="1545" width="14.33203125" style="104" customWidth="1"/>
    <col min="1546" max="1792" width="11.44140625" style="104"/>
    <col min="1793" max="1793" width="8.5546875" style="104" customWidth="1"/>
    <col min="1794" max="1794" width="0" style="104" hidden="1" customWidth="1"/>
    <col min="1795" max="1795" width="0.109375" style="104" customWidth="1"/>
    <col min="1796" max="1796" width="76.6640625" style="104" customWidth="1"/>
    <col min="1797" max="1797" width="25.88671875" style="104" customWidth="1"/>
    <col min="1798" max="1798" width="31" style="104" customWidth="1"/>
    <col min="1799" max="1799" width="16" style="104" customWidth="1"/>
    <col min="1800" max="1800" width="11.33203125" style="104" customWidth="1"/>
    <col min="1801" max="1801" width="14.33203125" style="104" customWidth="1"/>
    <col min="1802" max="2048" width="11.44140625" style="104"/>
    <col min="2049" max="2049" width="8.5546875" style="104" customWidth="1"/>
    <col min="2050" max="2050" width="0" style="104" hidden="1" customWidth="1"/>
    <col min="2051" max="2051" width="0.109375" style="104" customWidth="1"/>
    <col min="2052" max="2052" width="76.6640625" style="104" customWidth="1"/>
    <col min="2053" max="2053" width="25.88671875" style="104" customWidth="1"/>
    <col min="2054" max="2054" width="31" style="104" customWidth="1"/>
    <col min="2055" max="2055" width="16" style="104" customWidth="1"/>
    <col min="2056" max="2056" width="11.33203125" style="104" customWidth="1"/>
    <col min="2057" max="2057" width="14.33203125" style="104" customWidth="1"/>
    <col min="2058" max="2304" width="11.44140625" style="104"/>
    <col min="2305" max="2305" width="8.5546875" style="104" customWidth="1"/>
    <col min="2306" max="2306" width="0" style="104" hidden="1" customWidth="1"/>
    <col min="2307" max="2307" width="0.109375" style="104" customWidth="1"/>
    <col min="2308" max="2308" width="76.6640625" style="104" customWidth="1"/>
    <col min="2309" max="2309" width="25.88671875" style="104" customWidth="1"/>
    <col min="2310" max="2310" width="31" style="104" customWidth="1"/>
    <col min="2311" max="2311" width="16" style="104" customWidth="1"/>
    <col min="2312" max="2312" width="11.33203125" style="104" customWidth="1"/>
    <col min="2313" max="2313" width="14.33203125" style="104" customWidth="1"/>
    <col min="2314" max="2560" width="11.44140625" style="104"/>
    <col min="2561" max="2561" width="8.5546875" style="104" customWidth="1"/>
    <col min="2562" max="2562" width="0" style="104" hidden="1" customWidth="1"/>
    <col min="2563" max="2563" width="0.109375" style="104" customWidth="1"/>
    <col min="2564" max="2564" width="76.6640625" style="104" customWidth="1"/>
    <col min="2565" max="2565" width="25.88671875" style="104" customWidth="1"/>
    <col min="2566" max="2566" width="31" style="104" customWidth="1"/>
    <col min="2567" max="2567" width="16" style="104" customWidth="1"/>
    <col min="2568" max="2568" width="11.33203125" style="104" customWidth="1"/>
    <col min="2569" max="2569" width="14.33203125" style="104" customWidth="1"/>
    <col min="2570" max="2816" width="11.44140625" style="104"/>
    <col min="2817" max="2817" width="8.5546875" style="104" customWidth="1"/>
    <col min="2818" max="2818" width="0" style="104" hidden="1" customWidth="1"/>
    <col min="2819" max="2819" width="0.109375" style="104" customWidth="1"/>
    <col min="2820" max="2820" width="76.6640625" style="104" customWidth="1"/>
    <col min="2821" max="2821" width="25.88671875" style="104" customWidth="1"/>
    <col min="2822" max="2822" width="31" style="104" customWidth="1"/>
    <col min="2823" max="2823" width="16" style="104" customWidth="1"/>
    <col min="2824" max="2824" width="11.33203125" style="104" customWidth="1"/>
    <col min="2825" max="2825" width="14.33203125" style="104" customWidth="1"/>
    <col min="2826" max="3072" width="11.44140625" style="104"/>
    <col min="3073" max="3073" width="8.5546875" style="104" customWidth="1"/>
    <col min="3074" max="3074" width="0" style="104" hidden="1" customWidth="1"/>
    <col min="3075" max="3075" width="0.109375" style="104" customWidth="1"/>
    <col min="3076" max="3076" width="76.6640625" style="104" customWidth="1"/>
    <col min="3077" max="3077" width="25.88671875" style="104" customWidth="1"/>
    <col min="3078" max="3078" width="31" style="104" customWidth="1"/>
    <col min="3079" max="3079" width="16" style="104" customWidth="1"/>
    <col min="3080" max="3080" width="11.33203125" style="104" customWidth="1"/>
    <col min="3081" max="3081" width="14.33203125" style="104" customWidth="1"/>
    <col min="3082" max="3328" width="11.44140625" style="104"/>
    <col min="3329" max="3329" width="8.5546875" style="104" customWidth="1"/>
    <col min="3330" max="3330" width="0" style="104" hidden="1" customWidth="1"/>
    <col min="3331" max="3331" width="0.109375" style="104" customWidth="1"/>
    <col min="3332" max="3332" width="76.6640625" style="104" customWidth="1"/>
    <col min="3333" max="3333" width="25.88671875" style="104" customWidth="1"/>
    <col min="3334" max="3334" width="31" style="104" customWidth="1"/>
    <col min="3335" max="3335" width="16" style="104" customWidth="1"/>
    <col min="3336" max="3336" width="11.33203125" style="104" customWidth="1"/>
    <col min="3337" max="3337" width="14.33203125" style="104" customWidth="1"/>
    <col min="3338" max="3584" width="11.44140625" style="104"/>
    <col min="3585" max="3585" width="8.5546875" style="104" customWidth="1"/>
    <col min="3586" max="3586" width="0" style="104" hidden="1" customWidth="1"/>
    <col min="3587" max="3587" width="0.109375" style="104" customWidth="1"/>
    <col min="3588" max="3588" width="76.6640625" style="104" customWidth="1"/>
    <col min="3589" max="3589" width="25.88671875" style="104" customWidth="1"/>
    <col min="3590" max="3590" width="31" style="104" customWidth="1"/>
    <col min="3591" max="3591" width="16" style="104" customWidth="1"/>
    <col min="3592" max="3592" width="11.33203125" style="104" customWidth="1"/>
    <col min="3593" max="3593" width="14.33203125" style="104" customWidth="1"/>
    <col min="3594" max="3840" width="11.44140625" style="104"/>
    <col min="3841" max="3841" width="8.5546875" style="104" customWidth="1"/>
    <col min="3842" max="3842" width="0" style="104" hidden="1" customWidth="1"/>
    <col min="3843" max="3843" width="0.109375" style="104" customWidth="1"/>
    <col min="3844" max="3844" width="76.6640625" style="104" customWidth="1"/>
    <col min="3845" max="3845" width="25.88671875" style="104" customWidth="1"/>
    <col min="3846" max="3846" width="31" style="104" customWidth="1"/>
    <col min="3847" max="3847" width="16" style="104" customWidth="1"/>
    <col min="3848" max="3848" width="11.33203125" style="104" customWidth="1"/>
    <col min="3849" max="3849" width="14.33203125" style="104" customWidth="1"/>
    <col min="3850" max="4096" width="11.44140625" style="104"/>
    <col min="4097" max="4097" width="8.5546875" style="104" customWidth="1"/>
    <col min="4098" max="4098" width="0" style="104" hidden="1" customWidth="1"/>
    <col min="4099" max="4099" width="0.109375" style="104" customWidth="1"/>
    <col min="4100" max="4100" width="76.6640625" style="104" customWidth="1"/>
    <col min="4101" max="4101" width="25.88671875" style="104" customWidth="1"/>
    <col min="4102" max="4102" width="31" style="104" customWidth="1"/>
    <col min="4103" max="4103" width="16" style="104" customWidth="1"/>
    <col min="4104" max="4104" width="11.33203125" style="104" customWidth="1"/>
    <col min="4105" max="4105" width="14.33203125" style="104" customWidth="1"/>
    <col min="4106" max="4352" width="11.44140625" style="104"/>
    <col min="4353" max="4353" width="8.5546875" style="104" customWidth="1"/>
    <col min="4354" max="4354" width="0" style="104" hidden="1" customWidth="1"/>
    <col min="4355" max="4355" width="0.109375" style="104" customWidth="1"/>
    <col min="4356" max="4356" width="76.6640625" style="104" customWidth="1"/>
    <col min="4357" max="4357" width="25.88671875" style="104" customWidth="1"/>
    <col min="4358" max="4358" width="31" style="104" customWidth="1"/>
    <col min="4359" max="4359" width="16" style="104" customWidth="1"/>
    <col min="4360" max="4360" width="11.33203125" style="104" customWidth="1"/>
    <col min="4361" max="4361" width="14.33203125" style="104" customWidth="1"/>
    <col min="4362" max="4608" width="11.44140625" style="104"/>
    <col min="4609" max="4609" width="8.5546875" style="104" customWidth="1"/>
    <col min="4610" max="4610" width="0" style="104" hidden="1" customWidth="1"/>
    <col min="4611" max="4611" width="0.109375" style="104" customWidth="1"/>
    <col min="4612" max="4612" width="76.6640625" style="104" customWidth="1"/>
    <col min="4613" max="4613" width="25.88671875" style="104" customWidth="1"/>
    <col min="4614" max="4614" width="31" style="104" customWidth="1"/>
    <col min="4615" max="4615" width="16" style="104" customWidth="1"/>
    <col min="4616" max="4616" width="11.33203125" style="104" customWidth="1"/>
    <col min="4617" max="4617" width="14.33203125" style="104" customWidth="1"/>
    <col min="4618" max="4864" width="11.44140625" style="104"/>
    <col min="4865" max="4865" width="8.5546875" style="104" customWidth="1"/>
    <col min="4866" max="4866" width="0" style="104" hidden="1" customWidth="1"/>
    <col min="4867" max="4867" width="0.109375" style="104" customWidth="1"/>
    <col min="4868" max="4868" width="76.6640625" style="104" customWidth="1"/>
    <col min="4869" max="4869" width="25.88671875" style="104" customWidth="1"/>
    <col min="4870" max="4870" width="31" style="104" customWidth="1"/>
    <col min="4871" max="4871" width="16" style="104" customWidth="1"/>
    <col min="4872" max="4872" width="11.33203125" style="104" customWidth="1"/>
    <col min="4873" max="4873" width="14.33203125" style="104" customWidth="1"/>
    <col min="4874" max="5120" width="11.44140625" style="104"/>
    <col min="5121" max="5121" width="8.5546875" style="104" customWidth="1"/>
    <col min="5122" max="5122" width="0" style="104" hidden="1" customWidth="1"/>
    <col min="5123" max="5123" width="0.109375" style="104" customWidth="1"/>
    <col min="5124" max="5124" width="76.6640625" style="104" customWidth="1"/>
    <col min="5125" max="5125" width="25.88671875" style="104" customWidth="1"/>
    <col min="5126" max="5126" width="31" style="104" customWidth="1"/>
    <col min="5127" max="5127" width="16" style="104" customWidth="1"/>
    <col min="5128" max="5128" width="11.33203125" style="104" customWidth="1"/>
    <col min="5129" max="5129" width="14.33203125" style="104" customWidth="1"/>
    <col min="5130" max="5376" width="11.44140625" style="104"/>
    <col min="5377" max="5377" width="8.5546875" style="104" customWidth="1"/>
    <col min="5378" max="5378" width="0" style="104" hidden="1" customWidth="1"/>
    <col min="5379" max="5379" width="0.109375" style="104" customWidth="1"/>
    <col min="5380" max="5380" width="76.6640625" style="104" customWidth="1"/>
    <col min="5381" max="5381" width="25.88671875" style="104" customWidth="1"/>
    <col min="5382" max="5382" width="31" style="104" customWidth="1"/>
    <col min="5383" max="5383" width="16" style="104" customWidth="1"/>
    <col min="5384" max="5384" width="11.33203125" style="104" customWidth="1"/>
    <col min="5385" max="5385" width="14.33203125" style="104" customWidth="1"/>
    <col min="5386" max="5632" width="11.44140625" style="104"/>
    <col min="5633" max="5633" width="8.5546875" style="104" customWidth="1"/>
    <col min="5634" max="5634" width="0" style="104" hidden="1" customWidth="1"/>
    <col min="5635" max="5635" width="0.109375" style="104" customWidth="1"/>
    <col min="5636" max="5636" width="76.6640625" style="104" customWidth="1"/>
    <col min="5637" max="5637" width="25.88671875" style="104" customWidth="1"/>
    <col min="5638" max="5638" width="31" style="104" customWidth="1"/>
    <col min="5639" max="5639" width="16" style="104" customWidth="1"/>
    <col min="5640" max="5640" width="11.33203125" style="104" customWidth="1"/>
    <col min="5641" max="5641" width="14.33203125" style="104" customWidth="1"/>
    <col min="5642" max="5888" width="11.44140625" style="104"/>
    <col min="5889" max="5889" width="8.5546875" style="104" customWidth="1"/>
    <col min="5890" max="5890" width="0" style="104" hidden="1" customWidth="1"/>
    <col min="5891" max="5891" width="0.109375" style="104" customWidth="1"/>
    <col min="5892" max="5892" width="76.6640625" style="104" customWidth="1"/>
    <col min="5893" max="5893" width="25.88671875" style="104" customWidth="1"/>
    <col min="5894" max="5894" width="31" style="104" customWidth="1"/>
    <col min="5895" max="5895" width="16" style="104" customWidth="1"/>
    <col min="5896" max="5896" width="11.33203125" style="104" customWidth="1"/>
    <col min="5897" max="5897" width="14.33203125" style="104" customWidth="1"/>
    <col min="5898" max="6144" width="11.44140625" style="104"/>
    <col min="6145" max="6145" width="8.5546875" style="104" customWidth="1"/>
    <col min="6146" max="6146" width="0" style="104" hidden="1" customWidth="1"/>
    <col min="6147" max="6147" width="0.109375" style="104" customWidth="1"/>
    <col min="6148" max="6148" width="76.6640625" style="104" customWidth="1"/>
    <col min="6149" max="6149" width="25.88671875" style="104" customWidth="1"/>
    <col min="6150" max="6150" width="31" style="104" customWidth="1"/>
    <col min="6151" max="6151" width="16" style="104" customWidth="1"/>
    <col min="6152" max="6152" width="11.33203125" style="104" customWidth="1"/>
    <col min="6153" max="6153" width="14.33203125" style="104" customWidth="1"/>
    <col min="6154" max="6400" width="11.44140625" style="104"/>
    <col min="6401" max="6401" width="8.5546875" style="104" customWidth="1"/>
    <col min="6402" max="6402" width="0" style="104" hidden="1" customWidth="1"/>
    <col min="6403" max="6403" width="0.109375" style="104" customWidth="1"/>
    <col min="6404" max="6404" width="76.6640625" style="104" customWidth="1"/>
    <col min="6405" max="6405" width="25.88671875" style="104" customWidth="1"/>
    <col min="6406" max="6406" width="31" style="104" customWidth="1"/>
    <col min="6407" max="6407" width="16" style="104" customWidth="1"/>
    <col min="6408" max="6408" width="11.33203125" style="104" customWidth="1"/>
    <col min="6409" max="6409" width="14.33203125" style="104" customWidth="1"/>
    <col min="6410" max="6656" width="11.44140625" style="104"/>
    <col min="6657" max="6657" width="8.5546875" style="104" customWidth="1"/>
    <col min="6658" max="6658" width="0" style="104" hidden="1" customWidth="1"/>
    <col min="6659" max="6659" width="0.109375" style="104" customWidth="1"/>
    <col min="6660" max="6660" width="76.6640625" style="104" customWidth="1"/>
    <col min="6661" max="6661" width="25.88671875" style="104" customWidth="1"/>
    <col min="6662" max="6662" width="31" style="104" customWidth="1"/>
    <col min="6663" max="6663" width="16" style="104" customWidth="1"/>
    <col min="6664" max="6664" width="11.33203125" style="104" customWidth="1"/>
    <col min="6665" max="6665" width="14.33203125" style="104" customWidth="1"/>
    <col min="6666" max="6912" width="11.44140625" style="104"/>
    <col min="6913" max="6913" width="8.5546875" style="104" customWidth="1"/>
    <col min="6914" max="6914" width="0" style="104" hidden="1" customWidth="1"/>
    <col min="6915" max="6915" width="0.109375" style="104" customWidth="1"/>
    <col min="6916" max="6916" width="76.6640625" style="104" customWidth="1"/>
    <col min="6917" max="6917" width="25.88671875" style="104" customWidth="1"/>
    <col min="6918" max="6918" width="31" style="104" customWidth="1"/>
    <col min="6919" max="6919" width="16" style="104" customWidth="1"/>
    <col min="6920" max="6920" width="11.33203125" style="104" customWidth="1"/>
    <col min="6921" max="6921" width="14.33203125" style="104" customWidth="1"/>
    <col min="6922" max="7168" width="11.44140625" style="104"/>
    <col min="7169" max="7169" width="8.5546875" style="104" customWidth="1"/>
    <col min="7170" max="7170" width="0" style="104" hidden="1" customWidth="1"/>
    <col min="7171" max="7171" width="0.109375" style="104" customWidth="1"/>
    <col min="7172" max="7172" width="76.6640625" style="104" customWidth="1"/>
    <col min="7173" max="7173" width="25.88671875" style="104" customWidth="1"/>
    <col min="7174" max="7174" width="31" style="104" customWidth="1"/>
    <col min="7175" max="7175" width="16" style="104" customWidth="1"/>
    <col min="7176" max="7176" width="11.33203125" style="104" customWidth="1"/>
    <col min="7177" max="7177" width="14.33203125" style="104" customWidth="1"/>
    <col min="7178" max="7424" width="11.44140625" style="104"/>
    <col min="7425" max="7425" width="8.5546875" style="104" customWidth="1"/>
    <col min="7426" max="7426" width="0" style="104" hidden="1" customWidth="1"/>
    <col min="7427" max="7427" width="0.109375" style="104" customWidth="1"/>
    <col min="7428" max="7428" width="76.6640625" style="104" customWidth="1"/>
    <col min="7429" max="7429" width="25.88671875" style="104" customWidth="1"/>
    <col min="7430" max="7430" width="31" style="104" customWidth="1"/>
    <col min="7431" max="7431" width="16" style="104" customWidth="1"/>
    <col min="7432" max="7432" width="11.33203125" style="104" customWidth="1"/>
    <col min="7433" max="7433" width="14.33203125" style="104" customWidth="1"/>
    <col min="7434" max="7680" width="11.44140625" style="104"/>
    <col min="7681" max="7681" width="8.5546875" style="104" customWidth="1"/>
    <col min="7682" max="7682" width="0" style="104" hidden="1" customWidth="1"/>
    <col min="7683" max="7683" width="0.109375" style="104" customWidth="1"/>
    <col min="7684" max="7684" width="76.6640625" style="104" customWidth="1"/>
    <col min="7685" max="7685" width="25.88671875" style="104" customWidth="1"/>
    <col min="7686" max="7686" width="31" style="104" customWidth="1"/>
    <col min="7687" max="7687" width="16" style="104" customWidth="1"/>
    <col min="7688" max="7688" width="11.33203125" style="104" customWidth="1"/>
    <col min="7689" max="7689" width="14.33203125" style="104" customWidth="1"/>
    <col min="7690" max="7936" width="11.44140625" style="104"/>
    <col min="7937" max="7937" width="8.5546875" style="104" customWidth="1"/>
    <col min="7938" max="7938" width="0" style="104" hidden="1" customWidth="1"/>
    <col min="7939" max="7939" width="0.109375" style="104" customWidth="1"/>
    <col min="7940" max="7940" width="76.6640625" style="104" customWidth="1"/>
    <col min="7941" max="7941" width="25.88671875" style="104" customWidth="1"/>
    <col min="7942" max="7942" width="31" style="104" customWidth="1"/>
    <col min="7943" max="7943" width="16" style="104" customWidth="1"/>
    <col min="7944" max="7944" width="11.33203125" style="104" customWidth="1"/>
    <col min="7945" max="7945" width="14.33203125" style="104" customWidth="1"/>
    <col min="7946" max="8192" width="11.44140625" style="104"/>
    <col min="8193" max="8193" width="8.5546875" style="104" customWidth="1"/>
    <col min="8194" max="8194" width="0" style="104" hidden="1" customWidth="1"/>
    <col min="8195" max="8195" width="0.109375" style="104" customWidth="1"/>
    <col min="8196" max="8196" width="76.6640625" style="104" customWidth="1"/>
    <col min="8197" max="8197" width="25.88671875" style="104" customWidth="1"/>
    <col min="8198" max="8198" width="31" style="104" customWidth="1"/>
    <col min="8199" max="8199" width="16" style="104" customWidth="1"/>
    <col min="8200" max="8200" width="11.33203125" style="104" customWidth="1"/>
    <col min="8201" max="8201" width="14.33203125" style="104" customWidth="1"/>
    <col min="8202" max="8448" width="11.44140625" style="104"/>
    <col min="8449" max="8449" width="8.5546875" style="104" customWidth="1"/>
    <col min="8450" max="8450" width="0" style="104" hidden="1" customWidth="1"/>
    <col min="8451" max="8451" width="0.109375" style="104" customWidth="1"/>
    <col min="8452" max="8452" width="76.6640625" style="104" customWidth="1"/>
    <col min="8453" max="8453" width="25.88671875" style="104" customWidth="1"/>
    <col min="8454" max="8454" width="31" style="104" customWidth="1"/>
    <col min="8455" max="8455" width="16" style="104" customWidth="1"/>
    <col min="8456" max="8456" width="11.33203125" style="104" customWidth="1"/>
    <col min="8457" max="8457" width="14.33203125" style="104" customWidth="1"/>
    <col min="8458" max="8704" width="11.44140625" style="104"/>
    <col min="8705" max="8705" width="8.5546875" style="104" customWidth="1"/>
    <col min="8706" max="8706" width="0" style="104" hidden="1" customWidth="1"/>
    <col min="8707" max="8707" width="0.109375" style="104" customWidth="1"/>
    <col min="8708" max="8708" width="76.6640625" style="104" customWidth="1"/>
    <col min="8709" max="8709" width="25.88671875" style="104" customWidth="1"/>
    <col min="8710" max="8710" width="31" style="104" customWidth="1"/>
    <col min="8711" max="8711" width="16" style="104" customWidth="1"/>
    <col min="8712" max="8712" width="11.33203125" style="104" customWidth="1"/>
    <col min="8713" max="8713" width="14.33203125" style="104" customWidth="1"/>
    <col min="8714" max="8960" width="11.44140625" style="104"/>
    <col min="8961" max="8961" width="8.5546875" style="104" customWidth="1"/>
    <col min="8962" max="8962" width="0" style="104" hidden="1" customWidth="1"/>
    <col min="8963" max="8963" width="0.109375" style="104" customWidth="1"/>
    <col min="8964" max="8964" width="76.6640625" style="104" customWidth="1"/>
    <col min="8965" max="8965" width="25.88671875" style="104" customWidth="1"/>
    <col min="8966" max="8966" width="31" style="104" customWidth="1"/>
    <col min="8967" max="8967" width="16" style="104" customWidth="1"/>
    <col min="8968" max="8968" width="11.33203125" style="104" customWidth="1"/>
    <col min="8969" max="8969" width="14.33203125" style="104" customWidth="1"/>
    <col min="8970" max="9216" width="11.44140625" style="104"/>
    <col min="9217" max="9217" width="8.5546875" style="104" customWidth="1"/>
    <col min="9218" max="9218" width="0" style="104" hidden="1" customWidth="1"/>
    <col min="9219" max="9219" width="0.109375" style="104" customWidth="1"/>
    <col min="9220" max="9220" width="76.6640625" style="104" customWidth="1"/>
    <col min="9221" max="9221" width="25.88671875" style="104" customWidth="1"/>
    <col min="9222" max="9222" width="31" style="104" customWidth="1"/>
    <col min="9223" max="9223" width="16" style="104" customWidth="1"/>
    <col min="9224" max="9224" width="11.33203125" style="104" customWidth="1"/>
    <col min="9225" max="9225" width="14.33203125" style="104" customWidth="1"/>
    <col min="9226" max="9472" width="11.44140625" style="104"/>
    <col min="9473" max="9473" width="8.5546875" style="104" customWidth="1"/>
    <col min="9474" max="9474" width="0" style="104" hidden="1" customWidth="1"/>
    <col min="9475" max="9475" width="0.109375" style="104" customWidth="1"/>
    <col min="9476" max="9476" width="76.6640625" style="104" customWidth="1"/>
    <col min="9477" max="9477" width="25.88671875" style="104" customWidth="1"/>
    <col min="9478" max="9478" width="31" style="104" customWidth="1"/>
    <col min="9479" max="9479" width="16" style="104" customWidth="1"/>
    <col min="9480" max="9480" width="11.33203125" style="104" customWidth="1"/>
    <col min="9481" max="9481" width="14.33203125" style="104" customWidth="1"/>
    <col min="9482" max="9728" width="11.44140625" style="104"/>
    <col min="9729" max="9729" width="8.5546875" style="104" customWidth="1"/>
    <col min="9730" max="9730" width="0" style="104" hidden="1" customWidth="1"/>
    <col min="9731" max="9731" width="0.109375" style="104" customWidth="1"/>
    <col min="9732" max="9732" width="76.6640625" style="104" customWidth="1"/>
    <col min="9733" max="9733" width="25.88671875" style="104" customWidth="1"/>
    <col min="9734" max="9734" width="31" style="104" customWidth="1"/>
    <col min="9735" max="9735" width="16" style="104" customWidth="1"/>
    <col min="9736" max="9736" width="11.33203125" style="104" customWidth="1"/>
    <col min="9737" max="9737" width="14.33203125" style="104" customWidth="1"/>
    <col min="9738" max="9984" width="11.44140625" style="104"/>
    <col min="9985" max="9985" width="8.5546875" style="104" customWidth="1"/>
    <col min="9986" max="9986" width="0" style="104" hidden="1" customWidth="1"/>
    <col min="9987" max="9987" width="0.109375" style="104" customWidth="1"/>
    <col min="9988" max="9988" width="76.6640625" style="104" customWidth="1"/>
    <col min="9989" max="9989" width="25.88671875" style="104" customWidth="1"/>
    <col min="9990" max="9990" width="31" style="104" customWidth="1"/>
    <col min="9991" max="9991" width="16" style="104" customWidth="1"/>
    <col min="9992" max="9992" width="11.33203125" style="104" customWidth="1"/>
    <col min="9993" max="9993" width="14.33203125" style="104" customWidth="1"/>
    <col min="9994" max="10240" width="11.44140625" style="104"/>
    <col min="10241" max="10241" width="8.5546875" style="104" customWidth="1"/>
    <col min="10242" max="10242" width="0" style="104" hidden="1" customWidth="1"/>
    <col min="10243" max="10243" width="0.109375" style="104" customWidth="1"/>
    <col min="10244" max="10244" width="76.6640625" style="104" customWidth="1"/>
    <col min="10245" max="10245" width="25.88671875" style="104" customWidth="1"/>
    <col min="10246" max="10246" width="31" style="104" customWidth="1"/>
    <col min="10247" max="10247" width="16" style="104" customWidth="1"/>
    <col min="10248" max="10248" width="11.33203125" style="104" customWidth="1"/>
    <col min="10249" max="10249" width="14.33203125" style="104" customWidth="1"/>
    <col min="10250" max="10496" width="11.44140625" style="104"/>
    <col min="10497" max="10497" width="8.5546875" style="104" customWidth="1"/>
    <col min="10498" max="10498" width="0" style="104" hidden="1" customWidth="1"/>
    <col min="10499" max="10499" width="0.109375" style="104" customWidth="1"/>
    <col min="10500" max="10500" width="76.6640625" style="104" customWidth="1"/>
    <col min="10501" max="10501" width="25.88671875" style="104" customWidth="1"/>
    <col min="10502" max="10502" width="31" style="104" customWidth="1"/>
    <col min="10503" max="10503" width="16" style="104" customWidth="1"/>
    <col min="10504" max="10504" width="11.33203125" style="104" customWidth="1"/>
    <col min="10505" max="10505" width="14.33203125" style="104" customWidth="1"/>
    <col min="10506" max="10752" width="11.44140625" style="104"/>
    <col min="10753" max="10753" width="8.5546875" style="104" customWidth="1"/>
    <col min="10754" max="10754" width="0" style="104" hidden="1" customWidth="1"/>
    <col min="10755" max="10755" width="0.109375" style="104" customWidth="1"/>
    <col min="10756" max="10756" width="76.6640625" style="104" customWidth="1"/>
    <col min="10757" max="10757" width="25.88671875" style="104" customWidth="1"/>
    <col min="10758" max="10758" width="31" style="104" customWidth="1"/>
    <col min="10759" max="10759" width="16" style="104" customWidth="1"/>
    <col min="10760" max="10760" width="11.33203125" style="104" customWidth="1"/>
    <col min="10761" max="10761" width="14.33203125" style="104" customWidth="1"/>
    <col min="10762" max="11008" width="11.44140625" style="104"/>
    <col min="11009" max="11009" width="8.5546875" style="104" customWidth="1"/>
    <col min="11010" max="11010" width="0" style="104" hidden="1" customWidth="1"/>
    <col min="11011" max="11011" width="0.109375" style="104" customWidth="1"/>
    <col min="11012" max="11012" width="76.6640625" style="104" customWidth="1"/>
    <col min="11013" max="11013" width="25.88671875" style="104" customWidth="1"/>
    <col min="11014" max="11014" width="31" style="104" customWidth="1"/>
    <col min="11015" max="11015" width="16" style="104" customWidth="1"/>
    <col min="11016" max="11016" width="11.33203125" style="104" customWidth="1"/>
    <col min="11017" max="11017" width="14.33203125" style="104" customWidth="1"/>
    <col min="11018" max="11264" width="11.44140625" style="104"/>
    <col min="11265" max="11265" width="8.5546875" style="104" customWidth="1"/>
    <col min="11266" max="11266" width="0" style="104" hidden="1" customWidth="1"/>
    <col min="11267" max="11267" width="0.109375" style="104" customWidth="1"/>
    <col min="11268" max="11268" width="76.6640625" style="104" customWidth="1"/>
    <col min="11269" max="11269" width="25.88671875" style="104" customWidth="1"/>
    <col min="11270" max="11270" width="31" style="104" customWidth="1"/>
    <col min="11271" max="11271" width="16" style="104" customWidth="1"/>
    <col min="11272" max="11272" width="11.33203125" style="104" customWidth="1"/>
    <col min="11273" max="11273" width="14.33203125" style="104" customWidth="1"/>
    <col min="11274" max="11520" width="11.44140625" style="104"/>
    <col min="11521" max="11521" width="8.5546875" style="104" customWidth="1"/>
    <col min="11522" max="11522" width="0" style="104" hidden="1" customWidth="1"/>
    <col min="11523" max="11523" width="0.109375" style="104" customWidth="1"/>
    <col min="11524" max="11524" width="76.6640625" style="104" customWidth="1"/>
    <col min="11525" max="11525" width="25.88671875" style="104" customWidth="1"/>
    <col min="11526" max="11526" width="31" style="104" customWidth="1"/>
    <col min="11527" max="11527" width="16" style="104" customWidth="1"/>
    <col min="11528" max="11528" width="11.33203125" style="104" customWidth="1"/>
    <col min="11529" max="11529" width="14.33203125" style="104" customWidth="1"/>
    <col min="11530" max="11776" width="11.44140625" style="104"/>
    <col min="11777" max="11777" width="8.5546875" style="104" customWidth="1"/>
    <col min="11778" max="11778" width="0" style="104" hidden="1" customWidth="1"/>
    <col min="11779" max="11779" width="0.109375" style="104" customWidth="1"/>
    <col min="11780" max="11780" width="76.6640625" style="104" customWidth="1"/>
    <col min="11781" max="11781" width="25.88671875" style="104" customWidth="1"/>
    <col min="11782" max="11782" width="31" style="104" customWidth="1"/>
    <col min="11783" max="11783" width="16" style="104" customWidth="1"/>
    <col min="11784" max="11784" width="11.33203125" style="104" customWidth="1"/>
    <col min="11785" max="11785" width="14.33203125" style="104" customWidth="1"/>
    <col min="11786" max="12032" width="11.44140625" style="104"/>
    <col min="12033" max="12033" width="8.5546875" style="104" customWidth="1"/>
    <col min="12034" max="12034" width="0" style="104" hidden="1" customWidth="1"/>
    <col min="12035" max="12035" width="0.109375" style="104" customWidth="1"/>
    <col min="12036" max="12036" width="76.6640625" style="104" customWidth="1"/>
    <col min="12037" max="12037" width="25.88671875" style="104" customWidth="1"/>
    <col min="12038" max="12038" width="31" style="104" customWidth="1"/>
    <col min="12039" max="12039" width="16" style="104" customWidth="1"/>
    <col min="12040" max="12040" width="11.33203125" style="104" customWidth="1"/>
    <col min="12041" max="12041" width="14.33203125" style="104" customWidth="1"/>
    <col min="12042" max="12288" width="11.44140625" style="104"/>
    <col min="12289" max="12289" width="8.5546875" style="104" customWidth="1"/>
    <col min="12290" max="12290" width="0" style="104" hidden="1" customWidth="1"/>
    <col min="12291" max="12291" width="0.109375" style="104" customWidth="1"/>
    <col min="12292" max="12292" width="76.6640625" style="104" customWidth="1"/>
    <col min="12293" max="12293" width="25.88671875" style="104" customWidth="1"/>
    <col min="12294" max="12294" width="31" style="104" customWidth="1"/>
    <col min="12295" max="12295" width="16" style="104" customWidth="1"/>
    <col min="12296" max="12296" width="11.33203125" style="104" customWidth="1"/>
    <col min="12297" max="12297" width="14.33203125" style="104" customWidth="1"/>
    <col min="12298" max="12544" width="11.44140625" style="104"/>
    <col min="12545" max="12545" width="8.5546875" style="104" customWidth="1"/>
    <col min="12546" max="12546" width="0" style="104" hidden="1" customWidth="1"/>
    <col min="12547" max="12547" width="0.109375" style="104" customWidth="1"/>
    <col min="12548" max="12548" width="76.6640625" style="104" customWidth="1"/>
    <col min="12549" max="12549" width="25.88671875" style="104" customWidth="1"/>
    <col min="12550" max="12550" width="31" style="104" customWidth="1"/>
    <col min="12551" max="12551" width="16" style="104" customWidth="1"/>
    <col min="12552" max="12552" width="11.33203125" style="104" customWidth="1"/>
    <col min="12553" max="12553" width="14.33203125" style="104" customWidth="1"/>
    <col min="12554" max="12800" width="11.44140625" style="104"/>
    <col min="12801" max="12801" width="8.5546875" style="104" customWidth="1"/>
    <col min="12802" max="12802" width="0" style="104" hidden="1" customWidth="1"/>
    <col min="12803" max="12803" width="0.109375" style="104" customWidth="1"/>
    <col min="12804" max="12804" width="76.6640625" style="104" customWidth="1"/>
    <col min="12805" max="12805" width="25.88671875" style="104" customWidth="1"/>
    <col min="12806" max="12806" width="31" style="104" customWidth="1"/>
    <col min="12807" max="12807" width="16" style="104" customWidth="1"/>
    <col min="12808" max="12808" width="11.33203125" style="104" customWidth="1"/>
    <col min="12809" max="12809" width="14.33203125" style="104" customWidth="1"/>
    <col min="12810" max="13056" width="11.44140625" style="104"/>
    <col min="13057" max="13057" width="8.5546875" style="104" customWidth="1"/>
    <col min="13058" max="13058" width="0" style="104" hidden="1" customWidth="1"/>
    <col min="13059" max="13059" width="0.109375" style="104" customWidth="1"/>
    <col min="13060" max="13060" width="76.6640625" style="104" customWidth="1"/>
    <col min="13061" max="13061" width="25.88671875" style="104" customWidth="1"/>
    <col min="13062" max="13062" width="31" style="104" customWidth="1"/>
    <col min="13063" max="13063" width="16" style="104" customWidth="1"/>
    <col min="13064" max="13064" width="11.33203125" style="104" customWidth="1"/>
    <col min="13065" max="13065" width="14.33203125" style="104" customWidth="1"/>
    <col min="13066" max="13312" width="11.44140625" style="104"/>
    <col min="13313" max="13313" width="8.5546875" style="104" customWidth="1"/>
    <col min="13314" max="13314" width="0" style="104" hidden="1" customWidth="1"/>
    <col min="13315" max="13315" width="0.109375" style="104" customWidth="1"/>
    <col min="13316" max="13316" width="76.6640625" style="104" customWidth="1"/>
    <col min="13317" max="13317" width="25.88671875" style="104" customWidth="1"/>
    <col min="13318" max="13318" width="31" style="104" customWidth="1"/>
    <col min="13319" max="13319" width="16" style="104" customWidth="1"/>
    <col min="13320" max="13320" width="11.33203125" style="104" customWidth="1"/>
    <col min="13321" max="13321" width="14.33203125" style="104" customWidth="1"/>
    <col min="13322" max="13568" width="11.44140625" style="104"/>
    <col min="13569" max="13569" width="8.5546875" style="104" customWidth="1"/>
    <col min="13570" max="13570" width="0" style="104" hidden="1" customWidth="1"/>
    <col min="13571" max="13571" width="0.109375" style="104" customWidth="1"/>
    <col min="13572" max="13572" width="76.6640625" style="104" customWidth="1"/>
    <col min="13573" max="13573" width="25.88671875" style="104" customWidth="1"/>
    <col min="13574" max="13574" width="31" style="104" customWidth="1"/>
    <col min="13575" max="13575" width="16" style="104" customWidth="1"/>
    <col min="13576" max="13576" width="11.33203125" style="104" customWidth="1"/>
    <col min="13577" max="13577" width="14.33203125" style="104" customWidth="1"/>
    <col min="13578" max="13824" width="11.44140625" style="104"/>
    <col min="13825" max="13825" width="8.5546875" style="104" customWidth="1"/>
    <col min="13826" max="13826" width="0" style="104" hidden="1" customWidth="1"/>
    <col min="13827" max="13827" width="0.109375" style="104" customWidth="1"/>
    <col min="13828" max="13828" width="76.6640625" style="104" customWidth="1"/>
    <col min="13829" max="13829" width="25.88671875" style="104" customWidth="1"/>
    <col min="13830" max="13830" width="31" style="104" customWidth="1"/>
    <col min="13831" max="13831" width="16" style="104" customWidth="1"/>
    <col min="13832" max="13832" width="11.33203125" style="104" customWidth="1"/>
    <col min="13833" max="13833" width="14.33203125" style="104" customWidth="1"/>
    <col min="13834" max="14080" width="11.44140625" style="104"/>
    <col min="14081" max="14081" width="8.5546875" style="104" customWidth="1"/>
    <col min="14082" max="14082" width="0" style="104" hidden="1" customWidth="1"/>
    <col min="14083" max="14083" width="0.109375" style="104" customWidth="1"/>
    <col min="14084" max="14084" width="76.6640625" style="104" customWidth="1"/>
    <col min="14085" max="14085" width="25.88671875" style="104" customWidth="1"/>
    <col min="14086" max="14086" width="31" style="104" customWidth="1"/>
    <col min="14087" max="14087" width="16" style="104" customWidth="1"/>
    <col min="14088" max="14088" width="11.33203125" style="104" customWidth="1"/>
    <col min="14089" max="14089" width="14.33203125" style="104" customWidth="1"/>
    <col min="14090" max="14336" width="11.44140625" style="104"/>
    <col min="14337" max="14337" width="8.5546875" style="104" customWidth="1"/>
    <col min="14338" max="14338" width="0" style="104" hidden="1" customWidth="1"/>
    <col min="14339" max="14339" width="0.109375" style="104" customWidth="1"/>
    <col min="14340" max="14340" width="76.6640625" style="104" customWidth="1"/>
    <col min="14341" max="14341" width="25.88671875" style="104" customWidth="1"/>
    <col min="14342" max="14342" width="31" style="104" customWidth="1"/>
    <col min="14343" max="14343" width="16" style="104" customWidth="1"/>
    <col min="14344" max="14344" width="11.33203125" style="104" customWidth="1"/>
    <col min="14345" max="14345" width="14.33203125" style="104" customWidth="1"/>
    <col min="14346" max="14592" width="11.44140625" style="104"/>
    <col min="14593" max="14593" width="8.5546875" style="104" customWidth="1"/>
    <col min="14594" max="14594" width="0" style="104" hidden="1" customWidth="1"/>
    <col min="14595" max="14595" width="0.109375" style="104" customWidth="1"/>
    <col min="14596" max="14596" width="76.6640625" style="104" customWidth="1"/>
    <col min="14597" max="14597" width="25.88671875" style="104" customWidth="1"/>
    <col min="14598" max="14598" width="31" style="104" customWidth="1"/>
    <col min="14599" max="14599" width="16" style="104" customWidth="1"/>
    <col min="14600" max="14600" width="11.33203125" style="104" customWidth="1"/>
    <col min="14601" max="14601" width="14.33203125" style="104" customWidth="1"/>
    <col min="14602" max="14848" width="11.44140625" style="104"/>
    <col min="14849" max="14849" width="8.5546875" style="104" customWidth="1"/>
    <col min="14850" max="14850" width="0" style="104" hidden="1" customWidth="1"/>
    <col min="14851" max="14851" width="0.109375" style="104" customWidth="1"/>
    <col min="14852" max="14852" width="76.6640625" style="104" customWidth="1"/>
    <col min="14853" max="14853" width="25.88671875" style="104" customWidth="1"/>
    <col min="14854" max="14854" width="31" style="104" customWidth="1"/>
    <col min="14855" max="14855" width="16" style="104" customWidth="1"/>
    <col min="14856" max="14856" width="11.33203125" style="104" customWidth="1"/>
    <col min="14857" max="14857" width="14.33203125" style="104" customWidth="1"/>
    <col min="14858" max="15104" width="11.44140625" style="104"/>
    <col min="15105" max="15105" width="8.5546875" style="104" customWidth="1"/>
    <col min="15106" max="15106" width="0" style="104" hidden="1" customWidth="1"/>
    <col min="15107" max="15107" width="0.109375" style="104" customWidth="1"/>
    <col min="15108" max="15108" width="76.6640625" style="104" customWidth="1"/>
    <col min="15109" max="15109" width="25.88671875" style="104" customWidth="1"/>
    <col min="15110" max="15110" width="31" style="104" customWidth="1"/>
    <col min="15111" max="15111" width="16" style="104" customWidth="1"/>
    <col min="15112" max="15112" width="11.33203125" style="104" customWidth="1"/>
    <col min="15113" max="15113" width="14.33203125" style="104" customWidth="1"/>
    <col min="15114" max="15360" width="11.44140625" style="104"/>
    <col min="15361" max="15361" width="8.5546875" style="104" customWidth="1"/>
    <col min="15362" max="15362" width="0" style="104" hidden="1" customWidth="1"/>
    <col min="15363" max="15363" width="0.109375" style="104" customWidth="1"/>
    <col min="15364" max="15364" width="76.6640625" style="104" customWidth="1"/>
    <col min="15365" max="15365" width="25.88671875" style="104" customWidth="1"/>
    <col min="15366" max="15366" width="31" style="104" customWidth="1"/>
    <col min="15367" max="15367" width="16" style="104" customWidth="1"/>
    <col min="15368" max="15368" width="11.33203125" style="104" customWidth="1"/>
    <col min="15369" max="15369" width="14.33203125" style="104" customWidth="1"/>
    <col min="15370" max="15616" width="11.44140625" style="104"/>
    <col min="15617" max="15617" width="8.5546875" style="104" customWidth="1"/>
    <col min="15618" max="15618" width="0" style="104" hidden="1" customWidth="1"/>
    <col min="15619" max="15619" width="0.109375" style="104" customWidth="1"/>
    <col min="15620" max="15620" width="76.6640625" style="104" customWidth="1"/>
    <col min="15621" max="15621" width="25.88671875" style="104" customWidth="1"/>
    <col min="15622" max="15622" width="31" style="104" customWidth="1"/>
    <col min="15623" max="15623" width="16" style="104" customWidth="1"/>
    <col min="15624" max="15624" width="11.33203125" style="104" customWidth="1"/>
    <col min="15625" max="15625" width="14.33203125" style="104" customWidth="1"/>
    <col min="15626" max="15872" width="11.44140625" style="104"/>
    <col min="15873" max="15873" width="8.5546875" style="104" customWidth="1"/>
    <col min="15874" max="15874" width="0" style="104" hidden="1" customWidth="1"/>
    <col min="15875" max="15875" width="0.109375" style="104" customWidth="1"/>
    <col min="15876" max="15876" width="76.6640625" style="104" customWidth="1"/>
    <col min="15877" max="15877" width="25.88671875" style="104" customWidth="1"/>
    <col min="15878" max="15878" width="31" style="104" customWidth="1"/>
    <col min="15879" max="15879" width="16" style="104" customWidth="1"/>
    <col min="15880" max="15880" width="11.33203125" style="104" customWidth="1"/>
    <col min="15881" max="15881" width="14.33203125" style="104" customWidth="1"/>
    <col min="15882" max="16128" width="11.44140625" style="104"/>
    <col min="16129" max="16129" width="8.5546875" style="104" customWidth="1"/>
    <col min="16130" max="16130" width="0" style="104" hidden="1" customWidth="1"/>
    <col min="16131" max="16131" width="0.109375" style="104" customWidth="1"/>
    <col min="16132" max="16132" width="76.6640625" style="104" customWidth="1"/>
    <col min="16133" max="16133" width="25.88671875" style="104" customWidth="1"/>
    <col min="16134" max="16134" width="31" style="104" customWidth="1"/>
    <col min="16135" max="16135" width="16" style="104" customWidth="1"/>
    <col min="16136" max="16136" width="11.33203125" style="104" customWidth="1"/>
    <col min="16137" max="16137" width="14.33203125" style="104" customWidth="1"/>
    <col min="16138" max="16384" width="11.44140625" style="104"/>
  </cols>
  <sheetData>
    <row r="1" spans="1:10" ht="14.4" thickTop="1" thickBot="1" x14ac:dyDescent="0.35">
      <c r="A1" s="199"/>
      <c r="B1" s="200"/>
      <c r="C1" s="200"/>
      <c r="D1" s="200"/>
      <c r="E1" s="200"/>
      <c r="F1" s="200"/>
      <c r="G1" s="200"/>
      <c r="H1" s="200"/>
      <c r="I1" s="201"/>
    </row>
    <row r="2" spans="1:10" ht="13.8" thickBot="1" x14ac:dyDescent="0.35">
      <c r="A2" s="202" t="s">
        <v>13</v>
      </c>
      <c r="B2" s="203"/>
      <c r="C2" s="203"/>
      <c r="D2" s="203"/>
      <c r="E2" s="203"/>
      <c r="F2" s="203"/>
      <c r="G2" s="203"/>
      <c r="H2" s="203"/>
      <c r="I2" s="204"/>
    </row>
    <row r="3" spans="1:10" x14ac:dyDescent="0.3">
      <c r="A3" s="205" t="s">
        <v>63</v>
      </c>
      <c r="B3" s="206"/>
      <c r="C3" s="206"/>
      <c r="D3" s="206"/>
      <c r="E3" s="206"/>
      <c r="F3" s="206"/>
      <c r="G3" s="206"/>
      <c r="H3" s="206"/>
      <c r="I3" s="207"/>
    </row>
    <row r="4" spans="1:10" ht="13.8" thickBot="1" x14ac:dyDescent="0.35">
      <c r="A4" s="208" t="s">
        <v>14</v>
      </c>
      <c r="B4" s="209"/>
      <c r="C4" s="209"/>
      <c r="D4" s="209"/>
      <c r="E4" s="209"/>
      <c r="F4" s="209"/>
      <c r="G4" s="209"/>
      <c r="H4" s="209"/>
      <c r="I4" s="210"/>
    </row>
    <row r="5" spans="1:10" x14ac:dyDescent="0.3">
      <c r="A5" s="211" t="s">
        <v>15</v>
      </c>
      <c r="B5" s="212"/>
      <c r="C5" s="212"/>
      <c r="D5" s="212"/>
      <c r="E5" s="212"/>
      <c r="F5" s="212"/>
      <c r="G5" s="212"/>
      <c r="H5" s="212"/>
      <c r="I5" s="213"/>
    </row>
    <row r="6" spans="1:10" ht="13.8" thickBot="1" x14ac:dyDescent="0.35">
      <c r="A6" s="196" t="s">
        <v>16</v>
      </c>
      <c r="B6" s="197"/>
      <c r="C6" s="197"/>
      <c r="D6" s="197"/>
      <c r="E6" s="197"/>
      <c r="F6" s="197"/>
      <c r="G6" s="197"/>
      <c r="H6" s="197"/>
      <c r="I6" s="198"/>
    </row>
    <row r="7" spans="1:10" ht="13.8" thickBot="1" x14ac:dyDescent="0.35">
      <c r="A7" s="170" t="s">
        <v>17</v>
      </c>
      <c r="B7" s="171"/>
      <c r="C7" s="171"/>
      <c r="D7" s="171"/>
      <c r="E7" s="171"/>
      <c r="F7" s="171"/>
      <c r="G7" s="171"/>
      <c r="H7" s="171"/>
      <c r="I7" s="172"/>
    </row>
    <row r="8" spans="1:10" ht="13.8" thickBot="1" x14ac:dyDescent="0.35">
      <c r="A8" s="173" t="s">
        <v>18</v>
      </c>
      <c r="B8" s="174"/>
      <c r="C8" s="174"/>
      <c r="D8" s="174"/>
      <c r="E8" s="174"/>
      <c r="F8" s="175"/>
      <c r="G8" s="176"/>
      <c r="H8" s="177"/>
      <c r="I8" s="178"/>
    </row>
    <row r="9" spans="1:10" ht="13.8" thickBot="1" x14ac:dyDescent="0.35">
      <c r="A9" s="179" t="s">
        <v>19</v>
      </c>
      <c r="B9" s="180"/>
      <c r="C9" s="180"/>
      <c r="D9" s="181"/>
      <c r="E9" s="24"/>
      <c r="F9" s="25" t="s">
        <v>20</v>
      </c>
      <c r="G9" s="26"/>
      <c r="H9" s="182"/>
      <c r="I9" s="183"/>
    </row>
    <row r="10" spans="1:10" ht="13.8" thickBot="1" x14ac:dyDescent="0.35">
      <c r="A10" s="184" t="s">
        <v>54</v>
      </c>
      <c r="B10" s="185"/>
      <c r="C10" s="185"/>
      <c r="D10" s="185"/>
      <c r="E10" s="24"/>
      <c r="F10" s="25" t="s">
        <v>21</v>
      </c>
      <c r="G10" s="27">
        <f>'Anexo II Visitas'!D15</f>
        <v>0</v>
      </c>
      <c r="H10" s="28"/>
      <c r="I10" s="29"/>
    </row>
    <row r="11" spans="1:10" ht="13.8" thickBot="1" x14ac:dyDescent="0.35">
      <c r="A11" s="186"/>
      <c r="B11" s="187"/>
      <c r="C11" s="187"/>
      <c r="D11" s="187"/>
      <c r="E11" s="187"/>
      <c r="F11" s="187"/>
      <c r="G11" s="187"/>
      <c r="H11" s="187"/>
      <c r="I11" s="188"/>
    </row>
    <row r="12" spans="1:10" ht="13.8" thickBot="1" x14ac:dyDescent="0.35">
      <c r="A12" s="189" t="s">
        <v>22</v>
      </c>
      <c r="B12" s="190"/>
      <c r="C12" s="190"/>
      <c r="D12" s="190"/>
      <c r="E12" s="30" t="s">
        <v>23</v>
      </c>
      <c r="F12" s="31" t="s">
        <v>24</v>
      </c>
      <c r="G12" s="32" t="s">
        <v>25</v>
      </c>
      <c r="H12" s="31" t="s">
        <v>26</v>
      </c>
      <c r="I12" s="33" t="s">
        <v>27</v>
      </c>
    </row>
    <row r="13" spans="1:10" ht="18" customHeight="1" thickBot="1" x14ac:dyDescent="0.35">
      <c r="A13" s="191" t="s">
        <v>28</v>
      </c>
      <c r="B13" s="192"/>
      <c r="C13" s="192"/>
      <c r="D13" s="192"/>
      <c r="E13" s="193"/>
      <c r="F13" s="194"/>
      <c r="G13" s="35">
        <v>544.34</v>
      </c>
      <c r="H13" s="36">
        <f>G13*21%</f>
        <v>114.31140000000001</v>
      </c>
      <c r="I13" s="37">
        <f>G13+H13</f>
        <v>658.65140000000008</v>
      </c>
      <c r="J13" s="23" t="e">
        <f>G13/G9</f>
        <v>#DIV/0!</v>
      </c>
    </row>
    <row r="14" spans="1:10" ht="18" customHeight="1" thickBot="1" x14ac:dyDescent="0.35">
      <c r="A14" s="38">
        <v>0.3</v>
      </c>
      <c r="B14" s="39"/>
      <c r="C14" s="39"/>
      <c r="D14" s="39" t="s">
        <v>29</v>
      </c>
      <c r="E14" s="39"/>
      <c r="F14" s="40"/>
      <c r="G14" s="35">
        <f>(G9*G10)*30%</f>
        <v>0</v>
      </c>
      <c r="H14" s="41">
        <f>G14*21%</f>
        <v>0</v>
      </c>
      <c r="I14" s="37">
        <f>G14+H14</f>
        <v>0</v>
      </c>
    </row>
    <row r="15" spans="1:10" ht="21.75" customHeight="1" thickBot="1" x14ac:dyDescent="0.35">
      <c r="A15" s="191" t="s">
        <v>30</v>
      </c>
      <c r="B15" s="192"/>
      <c r="C15" s="192"/>
      <c r="D15" s="195"/>
      <c r="E15" s="42" t="s">
        <v>31</v>
      </c>
      <c r="F15" s="43"/>
      <c r="G15" s="35">
        <f>G16+G20+G23+G27+G31</f>
        <v>0</v>
      </c>
      <c r="H15" s="43">
        <f>G15*21%</f>
        <v>0</v>
      </c>
      <c r="I15" s="37">
        <f>G15+H15</f>
        <v>0</v>
      </c>
    </row>
    <row r="16" spans="1:10" ht="13.8" thickBot="1" x14ac:dyDescent="0.35">
      <c r="A16" s="160" t="s">
        <v>32</v>
      </c>
      <c r="B16" s="161"/>
      <c r="C16" s="161"/>
      <c r="D16" s="162"/>
      <c r="E16" s="44"/>
      <c r="F16" s="45"/>
      <c r="G16" s="46">
        <f>SUM(G17:G19)</f>
        <v>0</v>
      </c>
      <c r="H16" s="47">
        <f>G16*21%</f>
        <v>0</v>
      </c>
      <c r="I16" s="48"/>
    </row>
    <row r="17" spans="1:9" ht="13.8" thickBot="1" x14ac:dyDescent="0.35">
      <c r="A17" s="49"/>
      <c r="B17" s="50"/>
      <c r="C17" s="155"/>
      <c r="D17" s="155"/>
      <c r="E17" s="51"/>
      <c r="F17" s="52"/>
      <c r="G17" s="53">
        <f>E17*F17</f>
        <v>0</v>
      </c>
      <c r="H17" s="54"/>
      <c r="I17" s="55"/>
    </row>
    <row r="18" spans="1:9" ht="15.75" customHeight="1" thickBot="1" x14ac:dyDescent="0.35">
      <c r="A18" s="49"/>
      <c r="B18" s="50"/>
      <c r="C18" s="169"/>
      <c r="D18" s="169"/>
      <c r="E18" s="51"/>
      <c r="F18" s="52"/>
      <c r="G18" s="53">
        <f>E18*F18</f>
        <v>0</v>
      </c>
      <c r="H18" s="54"/>
      <c r="I18" s="55"/>
    </row>
    <row r="19" spans="1:9" ht="13.8" thickBot="1" x14ac:dyDescent="0.35">
      <c r="A19" s="49"/>
      <c r="B19" s="50"/>
      <c r="C19" s="158"/>
      <c r="D19" s="158"/>
      <c r="E19" s="51"/>
      <c r="F19" s="52"/>
      <c r="G19" s="53">
        <f>E19*F19</f>
        <v>0</v>
      </c>
      <c r="H19" s="54"/>
      <c r="I19" s="55"/>
    </row>
    <row r="20" spans="1:9" ht="13.8" thickBot="1" x14ac:dyDescent="0.35">
      <c r="A20" s="152" t="s">
        <v>33</v>
      </c>
      <c r="B20" s="153"/>
      <c r="C20" s="153"/>
      <c r="D20" s="154"/>
      <c r="E20" s="56"/>
      <c r="F20" s="57"/>
      <c r="G20" s="46">
        <f>SUM(G21:G22)</f>
        <v>0</v>
      </c>
      <c r="H20" s="58">
        <f>G20*21%</f>
        <v>0</v>
      </c>
      <c r="I20" s="48"/>
    </row>
    <row r="21" spans="1:9" ht="13.8" thickBot="1" x14ac:dyDescent="0.35">
      <c r="A21" s="49"/>
      <c r="B21" s="50"/>
      <c r="C21" s="155"/>
      <c r="D21" s="155"/>
      <c r="E21" s="51"/>
      <c r="F21" s="59"/>
      <c r="G21" s="53">
        <v>0</v>
      </c>
      <c r="H21" s="54"/>
      <c r="I21" s="55"/>
    </row>
    <row r="22" spans="1:9" ht="13.8" thickBot="1" x14ac:dyDescent="0.35">
      <c r="A22" s="49"/>
      <c r="B22" s="50"/>
      <c r="C22" s="158"/>
      <c r="D22" s="158"/>
      <c r="E22" s="51"/>
      <c r="F22" s="59"/>
      <c r="G22" s="53">
        <v>0</v>
      </c>
      <c r="H22" s="54"/>
      <c r="I22" s="55"/>
    </row>
    <row r="23" spans="1:9" ht="13.8" thickBot="1" x14ac:dyDescent="0.35">
      <c r="A23" s="152" t="s">
        <v>34</v>
      </c>
      <c r="B23" s="153"/>
      <c r="C23" s="153"/>
      <c r="D23" s="154"/>
      <c r="E23" s="60"/>
      <c r="F23" s="61"/>
      <c r="G23" s="46">
        <f>SUM(G24:G26)</f>
        <v>0</v>
      </c>
      <c r="H23" s="58">
        <f>G23*21%</f>
        <v>0</v>
      </c>
      <c r="I23" s="48"/>
    </row>
    <row r="24" spans="1:9" ht="13.8" thickBot="1" x14ac:dyDescent="0.35">
      <c r="A24" s="49"/>
      <c r="B24" s="50"/>
      <c r="C24" s="155"/>
      <c r="D24" s="155"/>
      <c r="E24" s="51"/>
      <c r="F24" s="62"/>
      <c r="G24" s="53">
        <f>E24*F24</f>
        <v>0</v>
      </c>
      <c r="H24" s="54"/>
      <c r="I24" s="55"/>
    </row>
    <row r="25" spans="1:9" ht="13.8" thickBot="1" x14ac:dyDescent="0.35">
      <c r="A25" s="49"/>
      <c r="B25" s="50"/>
      <c r="C25" s="156"/>
      <c r="D25" s="157"/>
      <c r="E25" s="51"/>
      <c r="F25" s="59"/>
      <c r="G25" s="53">
        <f>E25*F25</f>
        <v>0</v>
      </c>
      <c r="H25" s="54"/>
      <c r="I25" s="55"/>
    </row>
    <row r="26" spans="1:9" ht="13.8" thickBot="1" x14ac:dyDescent="0.35">
      <c r="A26" s="49"/>
      <c r="B26" s="50"/>
      <c r="C26" s="158"/>
      <c r="D26" s="158"/>
      <c r="E26" s="51"/>
      <c r="F26" s="59"/>
      <c r="G26" s="53">
        <f>E26*F26</f>
        <v>0</v>
      </c>
      <c r="H26" s="54"/>
      <c r="I26" s="55"/>
    </row>
    <row r="27" spans="1:9" ht="13.8" thickBot="1" x14ac:dyDescent="0.35">
      <c r="A27" s="152" t="s">
        <v>35</v>
      </c>
      <c r="B27" s="153"/>
      <c r="C27" s="153"/>
      <c r="D27" s="154"/>
      <c r="E27" s="63"/>
      <c r="F27" s="57"/>
      <c r="G27" s="46">
        <f>SUM(G28:G30)</f>
        <v>0</v>
      </c>
      <c r="H27" s="58">
        <f>G27*21%</f>
        <v>0</v>
      </c>
      <c r="I27" s="48"/>
    </row>
    <row r="28" spans="1:9" ht="13.8" thickBot="1" x14ac:dyDescent="0.35">
      <c r="A28" s="49"/>
      <c r="B28" s="50"/>
      <c r="C28" s="155"/>
      <c r="D28" s="155"/>
      <c r="E28" s="51"/>
      <c r="F28" s="59"/>
      <c r="G28" s="53">
        <f>E28*F28</f>
        <v>0</v>
      </c>
      <c r="H28" s="54"/>
      <c r="I28" s="55"/>
    </row>
    <row r="29" spans="1:9" ht="13.8" thickBot="1" x14ac:dyDescent="0.35">
      <c r="A29" s="49"/>
      <c r="B29" s="50"/>
      <c r="C29" s="156"/>
      <c r="D29" s="157"/>
      <c r="E29" s="51"/>
      <c r="F29" s="59"/>
      <c r="G29" s="53">
        <f>E29*F29</f>
        <v>0</v>
      </c>
      <c r="H29" s="54"/>
      <c r="I29" s="55"/>
    </row>
    <row r="30" spans="1:9" ht="13.8" thickBot="1" x14ac:dyDescent="0.35">
      <c r="A30" s="49"/>
      <c r="B30" s="50"/>
      <c r="C30" s="158"/>
      <c r="D30" s="158"/>
      <c r="E30" s="51"/>
      <c r="F30" s="59"/>
      <c r="G30" s="53">
        <f>E30*F30</f>
        <v>0</v>
      </c>
      <c r="H30" s="54"/>
      <c r="I30" s="55"/>
    </row>
    <row r="31" spans="1:9" ht="13.8" thickBot="1" x14ac:dyDescent="0.35">
      <c r="A31" s="152" t="s">
        <v>36</v>
      </c>
      <c r="B31" s="153"/>
      <c r="C31" s="153"/>
      <c r="D31" s="154"/>
      <c r="E31" s="64"/>
      <c r="F31" s="65"/>
      <c r="G31" s="46">
        <f>SUM(G32:G34)</f>
        <v>0</v>
      </c>
      <c r="H31" s="58">
        <f>G31*21%</f>
        <v>0</v>
      </c>
      <c r="I31" s="48"/>
    </row>
    <row r="32" spans="1:9" ht="13.8" thickBot="1" x14ac:dyDescent="0.35">
      <c r="A32" s="49"/>
      <c r="B32" s="50"/>
      <c r="C32" s="166"/>
      <c r="D32" s="166"/>
      <c r="E32" s="66"/>
      <c r="F32" s="67"/>
      <c r="G32" s="53">
        <f>E32*F32</f>
        <v>0</v>
      </c>
      <c r="H32" s="54"/>
      <c r="I32" s="55"/>
    </row>
    <row r="33" spans="1:9" ht="13.8" thickBot="1" x14ac:dyDescent="0.35">
      <c r="A33" s="49"/>
      <c r="B33" s="50"/>
      <c r="C33" s="159"/>
      <c r="D33" s="159"/>
      <c r="E33" s="66"/>
      <c r="F33" s="67"/>
      <c r="G33" s="53">
        <f>E33*F33</f>
        <v>0</v>
      </c>
      <c r="H33" s="54"/>
      <c r="I33" s="55"/>
    </row>
    <row r="34" spans="1:9" ht="13.8" thickBot="1" x14ac:dyDescent="0.35">
      <c r="A34" s="68"/>
      <c r="B34" s="50"/>
      <c r="C34" s="159"/>
      <c r="D34" s="159"/>
      <c r="E34" s="69"/>
      <c r="F34" s="70"/>
      <c r="G34" s="53">
        <f>E34*F34</f>
        <v>0</v>
      </c>
      <c r="H34" s="54"/>
      <c r="I34" s="55"/>
    </row>
    <row r="35" spans="1:9" ht="18" customHeight="1" thickBot="1" x14ac:dyDescent="0.35">
      <c r="A35" s="167" t="s">
        <v>37</v>
      </c>
      <c r="B35" s="168"/>
      <c r="C35" s="168"/>
      <c r="D35" s="168"/>
      <c r="E35" s="71" t="s">
        <v>38</v>
      </c>
      <c r="F35" s="72" t="s">
        <v>39</v>
      </c>
      <c r="G35" s="35">
        <f>G36+G40+G43+G47</f>
        <v>0</v>
      </c>
      <c r="H35" s="43">
        <f>G35*21%</f>
        <v>0</v>
      </c>
      <c r="I35" s="37">
        <f>G35+H35</f>
        <v>0</v>
      </c>
    </row>
    <row r="36" spans="1:9" ht="13.8" thickBot="1" x14ac:dyDescent="0.35">
      <c r="A36" s="160" t="s">
        <v>40</v>
      </c>
      <c r="B36" s="161"/>
      <c r="C36" s="161"/>
      <c r="D36" s="162"/>
      <c r="E36" s="44"/>
      <c r="F36" s="45"/>
      <c r="G36" s="46">
        <f>G37+G38+G39</f>
        <v>0</v>
      </c>
      <c r="H36" s="47">
        <f>G36*21%</f>
        <v>0</v>
      </c>
      <c r="I36" s="48"/>
    </row>
    <row r="37" spans="1:9" ht="13.8" thickBot="1" x14ac:dyDescent="0.35">
      <c r="A37" s="49"/>
      <c r="B37" s="50"/>
      <c r="C37" s="155"/>
      <c r="D37" s="155"/>
      <c r="E37" s="51"/>
      <c r="F37" s="52"/>
      <c r="G37" s="53">
        <f>E37*F37</f>
        <v>0</v>
      </c>
      <c r="H37" s="54"/>
      <c r="I37" s="55"/>
    </row>
    <row r="38" spans="1:9" ht="13.8" thickBot="1" x14ac:dyDescent="0.35">
      <c r="A38" s="49"/>
      <c r="B38" s="50"/>
      <c r="C38" s="169"/>
      <c r="D38" s="169"/>
      <c r="E38" s="51"/>
      <c r="F38" s="52"/>
      <c r="G38" s="53">
        <f>E38*F38</f>
        <v>0</v>
      </c>
      <c r="H38" s="54"/>
      <c r="I38" s="55"/>
    </row>
    <row r="39" spans="1:9" ht="13.8" thickBot="1" x14ac:dyDescent="0.35">
      <c r="A39" s="49"/>
      <c r="B39" s="50"/>
      <c r="C39" s="158"/>
      <c r="D39" s="158"/>
      <c r="E39" s="51"/>
      <c r="F39" s="52"/>
      <c r="G39" s="53">
        <f>E39*F39</f>
        <v>0</v>
      </c>
      <c r="H39" s="54"/>
      <c r="I39" s="55"/>
    </row>
    <row r="40" spans="1:9" ht="13.8" thickBot="1" x14ac:dyDescent="0.35">
      <c r="A40" s="152" t="s">
        <v>41</v>
      </c>
      <c r="B40" s="153"/>
      <c r="C40" s="153"/>
      <c r="D40" s="154"/>
      <c r="E40" s="56"/>
      <c r="F40" s="57"/>
      <c r="G40" s="46">
        <f>G41+G42</f>
        <v>0</v>
      </c>
      <c r="H40" s="58">
        <f>G40*21%</f>
        <v>0</v>
      </c>
      <c r="I40" s="48"/>
    </row>
    <row r="41" spans="1:9" ht="13.8" thickBot="1" x14ac:dyDescent="0.35">
      <c r="A41" s="49"/>
      <c r="B41" s="50"/>
      <c r="C41" s="155"/>
      <c r="D41" s="155"/>
      <c r="E41" s="51"/>
      <c r="F41" s="59"/>
      <c r="G41" s="53">
        <f>E41*F41</f>
        <v>0</v>
      </c>
      <c r="H41" s="54"/>
      <c r="I41" s="55"/>
    </row>
    <row r="42" spans="1:9" ht="13.8" thickBot="1" x14ac:dyDescent="0.35">
      <c r="A42" s="49"/>
      <c r="B42" s="50"/>
      <c r="C42" s="158"/>
      <c r="D42" s="158"/>
      <c r="E42" s="51"/>
      <c r="F42" s="59"/>
      <c r="G42" s="53">
        <f>E42*F42</f>
        <v>0</v>
      </c>
      <c r="H42" s="54"/>
      <c r="I42" s="55"/>
    </row>
    <row r="43" spans="1:9" ht="13.8" thickBot="1" x14ac:dyDescent="0.35">
      <c r="A43" s="152" t="s">
        <v>42</v>
      </c>
      <c r="B43" s="153"/>
      <c r="C43" s="153"/>
      <c r="D43" s="154"/>
      <c r="E43" s="60"/>
      <c r="F43" s="61"/>
      <c r="G43" s="46">
        <f>G44+G45+G46</f>
        <v>0</v>
      </c>
      <c r="H43" s="58">
        <f>G43*21%</f>
        <v>0</v>
      </c>
      <c r="I43" s="48"/>
    </row>
    <row r="44" spans="1:9" ht="13.8" thickBot="1" x14ac:dyDescent="0.35">
      <c r="A44" s="49"/>
      <c r="B44" s="50"/>
      <c r="C44" s="155"/>
      <c r="D44" s="155"/>
      <c r="E44" s="51"/>
      <c r="F44" s="62"/>
      <c r="G44" s="53">
        <f>E44*F44</f>
        <v>0</v>
      </c>
      <c r="H44" s="54"/>
      <c r="I44" s="55"/>
    </row>
    <row r="45" spans="1:9" ht="13.8" thickBot="1" x14ac:dyDescent="0.35">
      <c r="A45" s="49"/>
      <c r="B45" s="50"/>
      <c r="C45" s="156"/>
      <c r="D45" s="157"/>
      <c r="E45" s="51"/>
      <c r="F45" s="59"/>
      <c r="G45" s="53">
        <f>E45*F45</f>
        <v>0</v>
      </c>
      <c r="H45" s="54"/>
      <c r="I45" s="55"/>
    </row>
    <row r="46" spans="1:9" ht="16.5" customHeight="1" thickBot="1" x14ac:dyDescent="0.35">
      <c r="A46" s="49"/>
      <c r="B46" s="50"/>
      <c r="C46" s="158"/>
      <c r="D46" s="158"/>
      <c r="E46" s="51"/>
      <c r="F46" s="59"/>
      <c r="G46" s="53">
        <f>E46*F46</f>
        <v>0</v>
      </c>
      <c r="H46" s="54"/>
      <c r="I46" s="55"/>
    </row>
    <row r="47" spans="1:9" ht="13.8" thickBot="1" x14ac:dyDescent="0.35">
      <c r="A47" s="152" t="s">
        <v>43</v>
      </c>
      <c r="B47" s="153"/>
      <c r="C47" s="153"/>
      <c r="D47" s="154"/>
      <c r="E47" s="63"/>
      <c r="F47" s="57"/>
      <c r="G47" s="46">
        <f>SUM(G48:G50)</f>
        <v>0</v>
      </c>
      <c r="H47" s="58">
        <f>G47*21%</f>
        <v>0</v>
      </c>
      <c r="I47" s="48"/>
    </row>
    <row r="48" spans="1:9" ht="13.8" thickBot="1" x14ac:dyDescent="0.35">
      <c r="A48" s="49"/>
      <c r="B48" s="50"/>
      <c r="C48" s="155"/>
      <c r="D48" s="155"/>
      <c r="E48" s="51"/>
      <c r="F48" s="59"/>
      <c r="G48" s="53">
        <f>E48*F48</f>
        <v>0</v>
      </c>
      <c r="H48" s="54"/>
      <c r="I48" s="55"/>
    </row>
    <row r="49" spans="1:10" ht="13.8" thickBot="1" x14ac:dyDescent="0.35">
      <c r="A49" s="49"/>
      <c r="B49" s="50"/>
      <c r="C49" s="156"/>
      <c r="D49" s="157"/>
      <c r="E49" s="51"/>
      <c r="F49" s="59"/>
      <c r="G49" s="53">
        <f>E49*F49</f>
        <v>0</v>
      </c>
      <c r="H49" s="54"/>
      <c r="I49" s="55"/>
    </row>
    <row r="50" spans="1:10" ht="13.8" thickBot="1" x14ac:dyDescent="0.35">
      <c r="A50" s="68"/>
      <c r="B50" s="50"/>
      <c r="C50" s="159"/>
      <c r="D50" s="159"/>
      <c r="E50" s="69"/>
      <c r="F50" s="70"/>
      <c r="G50" s="53">
        <f>E50*F50</f>
        <v>0</v>
      </c>
      <c r="H50" s="73"/>
      <c r="I50" s="55"/>
    </row>
    <row r="51" spans="1:10" ht="18" customHeight="1" thickBot="1" x14ac:dyDescent="0.35">
      <c r="A51" s="74">
        <v>0.35</v>
      </c>
      <c r="B51" s="34"/>
      <c r="C51" s="34"/>
      <c r="D51" s="75" t="s">
        <v>44</v>
      </c>
      <c r="E51" s="71" t="s">
        <v>38</v>
      </c>
      <c r="F51" s="72" t="s">
        <v>39</v>
      </c>
      <c r="G51" s="35">
        <f>(G9*G10)*35%</f>
        <v>0</v>
      </c>
      <c r="H51" s="41">
        <f>G51*21%</f>
        <v>0</v>
      </c>
      <c r="I51" s="37">
        <f>G51+H51</f>
        <v>0</v>
      </c>
      <c r="J51" s="23" t="e">
        <f>G51/G9</f>
        <v>#DIV/0!</v>
      </c>
    </row>
    <row r="52" spans="1:10" ht="13.8" thickBot="1" x14ac:dyDescent="0.35">
      <c r="A52" s="160" t="s">
        <v>45</v>
      </c>
      <c r="B52" s="161"/>
      <c r="C52" s="161"/>
      <c r="D52" s="162"/>
      <c r="E52" s="76"/>
      <c r="F52" s="77"/>
      <c r="G52" s="46">
        <f>SUM(G53:G54)</f>
        <v>0</v>
      </c>
      <c r="H52" s="78">
        <f>G52*21%</f>
        <v>0</v>
      </c>
      <c r="I52" s="48"/>
    </row>
    <row r="53" spans="1:10" ht="13.8" thickBot="1" x14ac:dyDescent="0.35">
      <c r="A53" s="163"/>
      <c r="B53" s="164"/>
      <c r="C53" s="164"/>
      <c r="D53" s="165"/>
      <c r="E53" s="79"/>
      <c r="F53" s="80"/>
      <c r="G53" s="53">
        <f>E53*F53</f>
        <v>0</v>
      </c>
      <c r="H53" s="54"/>
      <c r="I53" s="55"/>
    </row>
    <row r="54" spans="1:10" ht="13.8" thickBot="1" x14ac:dyDescent="0.35">
      <c r="A54" s="163"/>
      <c r="B54" s="164"/>
      <c r="C54" s="164"/>
      <c r="D54" s="165"/>
      <c r="E54" s="79"/>
      <c r="F54" s="80"/>
      <c r="G54" s="53">
        <f>E54*F54</f>
        <v>0</v>
      </c>
      <c r="H54" s="54"/>
      <c r="I54" s="55"/>
    </row>
    <row r="55" spans="1:10" ht="13.8" thickBot="1" x14ac:dyDescent="0.35">
      <c r="A55" s="149" t="s">
        <v>46</v>
      </c>
      <c r="B55" s="150"/>
      <c r="C55" s="150"/>
      <c r="D55" s="151"/>
      <c r="E55" s="81"/>
      <c r="F55" s="82"/>
      <c r="G55" s="46">
        <f>SUM(G56:G59)</f>
        <v>0</v>
      </c>
      <c r="H55" s="58">
        <f>G55*21%</f>
        <v>0</v>
      </c>
      <c r="I55" s="48"/>
    </row>
    <row r="56" spans="1:10" ht="13.8" thickBot="1" x14ac:dyDescent="0.35">
      <c r="A56" s="144"/>
      <c r="B56" s="145"/>
      <c r="C56" s="145"/>
      <c r="D56" s="146"/>
      <c r="E56" s="83"/>
      <c r="F56" s="84"/>
      <c r="G56" s="53">
        <f>E56*F56</f>
        <v>0</v>
      </c>
      <c r="H56" s="54"/>
      <c r="I56" s="55"/>
    </row>
    <row r="57" spans="1:10" ht="13.8" thickBot="1" x14ac:dyDescent="0.35">
      <c r="A57" s="144"/>
      <c r="B57" s="145"/>
      <c r="C57" s="145"/>
      <c r="D57" s="146"/>
      <c r="E57" s="83"/>
      <c r="F57" s="84"/>
      <c r="G57" s="53">
        <f>E57*F57</f>
        <v>0</v>
      </c>
      <c r="H57" s="54"/>
      <c r="I57" s="55"/>
    </row>
    <row r="58" spans="1:10" ht="13.8" thickBot="1" x14ac:dyDescent="0.35">
      <c r="A58" s="144"/>
      <c r="B58" s="145"/>
      <c r="C58" s="145"/>
      <c r="D58" s="146"/>
      <c r="E58" s="83"/>
      <c r="F58" s="84"/>
      <c r="G58" s="53">
        <f>E58*F58</f>
        <v>0</v>
      </c>
      <c r="H58" s="54"/>
      <c r="I58" s="55"/>
    </row>
    <row r="59" spans="1:10" ht="13.8" thickBot="1" x14ac:dyDescent="0.35">
      <c r="A59" s="144"/>
      <c r="B59" s="145"/>
      <c r="C59" s="145"/>
      <c r="D59" s="146"/>
      <c r="E59" s="83"/>
      <c r="F59" s="84"/>
      <c r="G59" s="53">
        <f>E59*F59</f>
        <v>0</v>
      </c>
      <c r="H59" s="54"/>
      <c r="I59" s="55"/>
    </row>
    <row r="60" spans="1:10" ht="18" customHeight="1" thickBot="1" x14ac:dyDescent="0.35">
      <c r="A60" s="85">
        <v>0.35</v>
      </c>
      <c r="B60" s="34"/>
      <c r="C60" s="34"/>
      <c r="D60" s="75" t="s">
        <v>47</v>
      </c>
      <c r="E60" s="71" t="s">
        <v>38</v>
      </c>
      <c r="F60" s="72" t="s">
        <v>39</v>
      </c>
      <c r="G60" s="35">
        <f>(G9*G10)*35%</f>
        <v>0</v>
      </c>
      <c r="H60" s="41">
        <f>G60*21%</f>
        <v>0</v>
      </c>
      <c r="I60" s="86">
        <f>G60+H60</f>
        <v>0</v>
      </c>
      <c r="J60" s="23" t="e">
        <f>G60/G9</f>
        <v>#DIV/0!</v>
      </c>
    </row>
    <row r="61" spans="1:10" ht="18" customHeight="1" thickBot="1" x14ac:dyDescent="0.35">
      <c r="A61" s="87"/>
      <c r="B61" s="88"/>
      <c r="C61" s="89"/>
      <c r="D61" s="90" t="s">
        <v>48</v>
      </c>
      <c r="E61" s="91"/>
      <c r="F61" s="92"/>
      <c r="G61" s="93"/>
      <c r="H61" s="94"/>
      <c r="I61" s="55"/>
    </row>
    <row r="62" spans="1:10" ht="18" customHeight="1" thickBot="1" x14ac:dyDescent="0.35">
      <c r="A62" s="87"/>
      <c r="B62" s="95"/>
      <c r="C62" s="87"/>
      <c r="D62" s="96" t="s">
        <v>49</v>
      </c>
      <c r="E62" s="97"/>
      <c r="F62" s="98"/>
      <c r="G62" s="99"/>
      <c r="H62" s="100"/>
      <c r="I62" s="55"/>
    </row>
    <row r="63" spans="1:10" ht="18" customHeight="1" thickBot="1" x14ac:dyDescent="0.35">
      <c r="A63" s="87"/>
      <c r="B63" s="95"/>
      <c r="C63" s="87"/>
      <c r="D63" s="96" t="s">
        <v>88</v>
      </c>
      <c r="E63" s="125">
        <f>G9</f>
        <v>0</v>
      </c>
      <c r="F63" s="126">
        <f>4%*G10</f>
        <v>0</v>
      </c>
      <c r="G63" s="100">
        <f>F63*E63</f>
        <v>0</v>
      </c>
      <c r="H63" s="100"/>
      <c r="I63" s="55"/>
    </row>
    <row r="64" spans="1:10" ht="29.25" customHeight="1" thickBot="1" x14ac:dyDescent="0.35">
      <c r="A64" s="147" t="s">
        <v>50</v>
      </c>
      <c r="B64" s="148"/>
      <c r="C64" s="148"/>
      <c r="D64" s="148"/>
      <c r="E64" s="148"/>
      <c r="F64" s="148"/>
      <c r="G64" s="101">
        <f>G13+G14+G15+G35+G51+G60</f>
        <v>544.34</v>
      </c>
      <c r="H64" s="102">
        <f>G64*21%</f>
        <v>114.31140000000001</v>
      </c>
      <c r="I64" s="103">
        <f>G64+H64</f>
        <v>658.65140000000008</v>
      </c>
    </row>
    <row r="65" spans="1:9" ht="106.8" customHeight="1" thickBot="1" x14ac:dyDescent="0.35">
      <c r="A65" s="141" t="s">
        <v>97</v>
      </c>
      <c r="B65" s="142"/>
      <c r="C65" s="142"/>
      <c r="D65" s="142"/>
      <c r="E65" s="142"/>
      <c r="F65" s="142"/>
      <c r="G65" s="142"/>
      <c r="H65" s="142"/>
      <c r="I65" s="143"/>
    </row>
  </sheetData>
  <mergeCells count="60">
    <mergeCell ref="A6:I6"/>
    <mergeCell ref="A1:I1"/>
    <mergeCell ref="A2:I2"/>
    <mergeCell ref="A3:I3"/>
    <mergeCell ref="A4:I4"/>
    <mergeCell ref="A5:I5"/>
    <mergeCell ref="C18:D18"/>
    <mergeCell ref="A7:I7"/>
    <mergeCell ref="A8:I8"/>
    <mergeCell ref="A9:D9"/>
    <mergeCell ref="H9:I9"/>
    <mergeCell ref="A10:D10"/>
    <mergeCell ref="A11:I11"/>
    <mergeCell ref="A12:D12"/>
    <mergeCell ref="A13:F13"/>
    <mergeCell ref="A15:D15"/>
    <mergeCell ref="A16:D16"/>
    <mergeCell ref="C17:D17"/>
    <mergeCell ref="C30:D30"/>
    <mergeCell ref="C19:D19"/>
    <mergeCell ref="A20:D20"/>
    <mergeCell ref="C21:D21"/>
    <mergeCell ref="C22:D22"/>
    <mergeCell ref="A23:D23"/>
    <mergeCell ref="C24:D24"/>
    <mergeCell ref="C25:D25"/>
    <mergeCell ref="C26:D26"/>
    <mergeCell ref="A27:D27"/>
    <mergeCell ref="C28:D28"/>
    <mergeCell ref="C29:D29"/>
    <mergeCell ref="C42:D42"/>
    <mergeCell ref="A31:D31"/>
    <mergeCell ref="C32:D32"/>
    <mergeCell ref="C33:D33"/>
    <mergeCell ref="C34:D34"/>
    <mergeCell ref="A35:D35"/>
    <mergeCell ref="A36:D36"/>
    <mergeCell ref="C37:D37"/>
    <mergeCell ref="C38:D38"/>
    <mergeCell ref="C39:D39"/>
    <mergeCell ref="A40:D40"/>
    <mergeCell ref="C41:D41"/>
    <mergeCell ref="A55:D55"/>
    <mergeCell ref="A43:D43"/>
    <mergeCell ref="C44:D44"/>
    <mergeCell ref="C45:D45"/>
    <mergeCell ref="C46:D46"/>
    <mergeCell ref="A47:D47"/>
    <mergeCell ref="C48:D48"/>
    <mergeCell ref="C49:D49"/>
    <mergeCell ref="C50:D50"/>
    <mergeCell ref="A52:D52"/>
    <mergeCell ref="A53:D53"/>
    <mergeCell ref="A54:D54"/>
    <mergeCell ref="A65:I65"/>
    <mergeCell ref="A56:D56"/>
    <mergeCell ref="A57:D57"/>
    <mergeCell ref="A58:D58"/>
    <mergeCell ref="A59:D59"/>
    <mergeCell ref="A64:F64"/>
  </mergeCells>
  <printOptions horizontalCentered="1" verticalCentered="1"/>
  <pageMargins left="0.32" right="0.28000000000000003" top="1" bottom="1" header="0" footer="0"/>
  <pageSetup paperSize="9" scale="5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BDA86-7E02-4C70-9ACF-91B0017C950A}">
  <dimension ref="A2:I61"/>
  <sheetViews>
    <sheetView workbookViewId="0">
      <selection activeCell="A45" sqref="A45:XFD46"/>
    </sheetView>
  </sheetViews>
  <sheetFormatPr baseColWidth="10" defaultRowHeight="13.2" x14ac:dyDescent="0.25"/>
  <cols>
    <col min="1" max="1" width="27.21875" style="105" customWidth="1"/>
    <col min="2" max="2" width="29.33203125" style="105" customWidth="1"/>
    <col min="3" max="3" width="14.109375" style="105" customWidth="1"/>
    <col min="4" max="4" width="20.21875" style="105" customWidth="1"/>
    <col min="5" max="5" width="22.44140625" style="105" customWidth="1"/>
    <col min="6" max="6" width="22.109375" style="105" customWidth="1"/>
    <col min="7" max="7" width="31.44140625" style="105" customWidth="1"/>
    <col min="8" max="8" width="18.88671875" style="105" customWidth="1"/>
    <col min="9" max="9" width="37.109375" style="105" customWidth="1"/>
    <col min="10" max="16384" width="11.5546875" style="105"/>
  </cols>
  <sheetData>
    <row r="2" spans="1:9" x14ac:dyDescent="0.25">
      <c r="A2" s="133" t="s">
        <v>10</v>
      </c>
      <c r="B2" s="133"/>
      <c r="C2" s="133"/>
      <c r="D2" s="133"/>
      <c r="E2" s="133"/>
      <c r="F2" s="133"/>
      <c r="G2" s="133"/>
      <c r="H2" s="133"/>
    </row>
    <row r="3" spans="1:9" x14ac:dyDescent="0.25">
      <c r="A3" s="133" t="s">
        <v>11</v>
      </c>
      <c r="B3" s="133"/>
      <c r="C3" s="133"/>
      <c r="D3" s="133"/>
      <c r="E3" s="133"/>
      <c r="F3" s="133"/>
      <c r="G3" s="133"/>
      <c r="H3" s="133"/>
    </row>
    <row r="4" spans="1:9" x14ac:dyDescent="0.25">
      <c r="A4" s="106" t="s">
        <v>98</v>
      </c>
    </row>
    <row r="6" spans="1:9" ht="26.4" x14ac:dyDescent="0.25">
      <c r="A6" s="5" t="s">
        <v>0</v>
      </c>
      <c r="B6" s="5" t="s">
        <v>1</v>
      </c>
      <c r="C6" s="5" t="s">
        <v>2</v>
      </c>
      <c r="D6" s="5" t="s">
        <v>3</v>
      </c>
      <c r="E6" s="5" t="s">
        <v>4</v>
      </c>
      <c r="F6" s="5" t="s">
        <v>5</v>
      </c>
      <c r="G6" s="5" t="s">
        <v>6</v>
      </c>
      <c r="H6" s="19" t="s">
        <v>7</v>
      </c>
      <c r="I6" s="113" t="s">
        <v>91</v>
      </c>
    </row>
    <row r="7" spans="1:9" ht="13.2" customHeight="1" x14ac:dyDescent="0.25">
      <c r="A7" s="135" t="s">
        <v>84</v>
      </c>
      <c r="B7" s="6" t="s">
        <v>64</v>
      </c>
      <c r="C7" s="4"/>
      <c r="D7" s="4"/>
      <c r="E7" s="1"/>
      <c r="F7" s="4"/>
      <c r="G7" s="1"/>
      <c r="H7" s="116" t="s">
        <v>53</v>
      </c>
      <c r="I7" s="107"/>
    </row>
    <row r="8" spans="1:9" x14ac:dyDescent="0.25">
      <c r="A8" s="136"/>
      <c r="B8" s="4" t="s">
        <v>65</v>
      </c>
      <c r="C8" s="4"/>
      <c r="D8" s="4"/>
      <c r="E8" s="1"/>
      <c r="F8" s="4"/>
      <c r="G8" s="1"/>
      <c r="H8" s="116" t="s">
        <v>53</v>
      </c>
      <c r="I8" s="107"/>
    </row>
    <row r="9" spans="1:9" x14ac:dyDescent="0.25">
      <c r="A9" s="136"/>
      <c r="B9" s="4" t="s">
        <v>65</v>
      </c>
      <c r="C9" s="4"/>
      <c r="D9" s="4"/>
      <c r="E9" s="1"/>
      <c r="F9" s="4"/>
      <c r="G9" s="1"/>
      <c r="H9" s="116" t="s">
        <v>53</v>
      </c>
      <c r="I9" s="107"/>
    </row>
    <row r="10" spans="1:9" x14ac:dyDescent="0.25">
      <c r="A10" s="136"/>
      <c r="B10" s="4" t="s">
        <v>65</v>
      </c>
      <c r="C10" s="4"/>
      <c r="D10" s="4"/>
      <c r="E10" s="1"/>
      <c r="F10" s="4"/>
      <c r="G10" s="1"/>
      <c r="H10" s="116" t="s">
        <v>53</v>
      </c>
      <c r="I10" s="107"/>
    </row>
    <row r="11" spans="1:9" x14ac:dyDescent="0.25">
      <c r="A11" s="136"/>
      <c r="B11" s="4" t="s">
        <v>65</v>
      </c>
      <c r="C11" s="4"/>
      <c r="D11" s="4"/>
      <c r="E11" s="1"/>
      <c r="F11" s="4"/>
      <c r="G11" s="1"/>
      <c r="H11" s="116" t="s">
        <v>53</v>
      </c>
      <c r="I11" s="107"/>
    </row>
    <row r="12" spans="1:9" x14ac:dyDescent="0.25">
      <c r="A12" s="136"/>
      <c r="B12" s="4" t="s">
        <v>65</v>
      </c>
      <c r="C12" s="4"/>
      <c r="D12" s="4"/>
      <c r="E12" s="1"/>
      <c r="F12" s="4"/>
      <c r="G12" s="1"/>
      <c r="H12" s="116" t="s">
        <v>53</v>
      </c>
      <c r="I12" s="107"/>
    </row>
    <row r="13" spans="1:9" x14ac:dyDescent="0.25">
      <c r="A13" s="136"/>
      <c r="B13" s="4" t="s">
        <v>65</v>
      </c>
      <c r="C13" s="4"/>
      <c r="D13" s="4"/>
      <c r="E13" s="1"/>
      <c r="F13" s="4"/>
      <c r="G13" s="1"/>
      <c r="H13" s="116" t="s">
        <v>53</v>
      </c>
      <c r="I13" s="107"/>
    </row>
    <row r="14" spans="1:9" x14ac:dyDescent="0.25">
      <c r="A14" s="136"/>
      <c r="B14" s="4" t="s">
        <v>66</v>
      </c>
      <c r="C14" s="4"/>
      <c r="D14" s="4"/>
      <c r="E14" s="1"/>
      <c r="F14" s="4"/>
      <c r="G14" s="1"/>
      <c r="H14" s="116" t="s">
        <v>53</v>
      </c>
      <c r="I14" s="107"/>
    </row>
    <row r="15" spans="1:9" x14ac:dyDescent="0.25">
      <c r="A15" s="137"/>
      <c r="B15" s="2" t="s">
        <v>67</v>
      </c>
      <c r="C15" s="3"/>
      <c r="D15" s="3"/>
      <c r="E15" s="3"/>
      <c r="F15" s="3"/>
      <c r="G15" s="3"/>
      <c r="H15" s="20"/>
      <c r="I15" s="20"/>
    </row>
    <row r="16" spans="1:9" ht="13.2" customHeight="1" x14ac:dyDescent="0.25">
      <c r="A16" s="135" t="s">
        <v>86</v>
      </c>
      <c r="B16" s="6" t="s">
        <v>64</v>
      </c>
      <c r="C16" s="4"/>
      <c r="D16" s="13"/>
      <c r="E16" s="14"/>
      <c r="F16" s="15"/>
      <c r="G16" s="16"/>
      <c r="H16" s="116" t="s">
        <v>53</v>
      </c>
      <c r="I16" s="107"/>
    </row>
    <row r="17" spans="1:9" x14ac:dyDescent="0.25">
      <c r="A17" s="136"/>
      <c r="B17" s="4" t="s">
        <v>65</v>
      </c>
      <c r="C17" s="4"/>
      <c r="D17" s="13"/>
      <c r="E17" s="14"/>
      <c r="F17" s="15"/>
      <c r="G17" s="16"/>
      <c r="H17" s="116" t="s">
        <v>53</v>
      </c>
      <c r="I17" s="107"/>
    </row>
    <row r="18" spans="1:9" x14ac:dyDescent="0.25">
      <c r="A18" s="136"/>
      <c r="B18" s="4" t="s">
        <v>65</v>
      </c>
      <c r="C18" s="4"/>
      <c r="D18" s="13"/>
      <c r="E18" s="14"/>
      <c r="F18" s="15"/>
      <c r="G18" s="16"/>
      <c r="H18" s="116" t="s">
        <v>53</v>
      </c>
      <c r="I18" s="107"/>
    </row>
    <row r="19" spans="1:9" x14ac:dyDescent="0.25">
      <c r="A19" s="136"/>
      <c r="B19" s="4" t="s">
        <v>65</v>
      </c>
      <c r="C19" s="4"/>
      <c r="D19" s="13"/>
      <c r="E19" s="14"/>
      <c r="F19" s="15"/>
      <c r="G19" s="16"/>
      <c r="H19" s="116" t="s">
        <v>53</v>
      </c>
      <c r="I19" s="107"/>
    </row>
    <row r="20" spans="1:9" x14ac:dyDescent="0.25">
      <c r="A20" s="136"/>
      <c r="B20" s="4" t="s">
        <v>65</v>
      </c>
      <c r="C20" s="4"/>
      <c r="D20" s="13"/>
      <c r="E20" s="14"/>
      <c r="F20" s="15"/>
      <c r="G20" s="16"/>
      <c r="H20" s="116" t="s">
        <v>53</v>
      </c>
      <c r="I20" s="107"/>
    </row>
    <row r="21" spans="1:9" x14ac:dyDescent="0.25">
      <c r="A21" s="136"/>
      <c r="B21" s="4" t="s">
        <v>65</v>
      </c>
      <c r="C21" s="4"/>
      <c r="D21" s="13"/>
      <c r="E21" s="14"/>
      <c r="F21" s="15"/>
      <c r="G21" s="16"/>
      <c r="H21" s="116" t="s">
        <v>53</v>
      </c>
      <c r="I21" s="107"/>
    </row>
    <row r="22" spans="1:9" x14ac:dyDescent="0.25">
      <c r="A22" s="136"/>
      <c r="B22" s="4" t="s">
        <v>65</v>
      </c>
      <c r="C22" s="4"/>
      <c r="D22" s="13"/>
      <c r="E22" s="14"/>
      <c r="F22" s="15"/>
      <c r="G22" s="16"/>
      <c r="H22" s="116" t="s">
        <v>53</v>
      </c>
      <c r="I22" s="107"/>
    </row>
    <row r="23" spans="1:9" x14ac:dyDescent="0.25">
      <c r="A23" s="136"/>
      <c r="B23" s="4" t="s">
        <v>66</v>
      </c>
      <c r="C23" s="4"/>
      <c r="D23" s="13"/>
      <c r="E23" s="14"/>
      <c r="F23" s="15"/>
      <c r="G23" s="16"/>
      <c r="H23" s="116" t="s">
        <v>53</v>
      </c>
      <c r="I23" s="107"/>
    </row>
    <row r="24" spans="1:9" x14ac:dyDescent="0.25">
      <c r="A24" s="137"/>
      <c r="B24" s="17" t="s">
        <v>67</v>
      </c>
      <c r="C24" s="12"/>
      <c r="D24" s="12"/>
      <c r="E24" s="12"/>
      <c r="F24" s="12"/>
      <c r="G24" s="12"/>
      <c r="H24" s="21"/>
      <c r="I24" s="21"/>
    </row>
    <row r="25" spans="1:9" ht="39.6" x14ac:dyDescent="0.25">
      <c r="A25" s="134" t="s">
        <v>85</v>
      </c>
      <c r="B25" s="4" t="s">
        <v>68</v>
      </c>
      <c r="C25" s="4"/>
      <c r="D25" s="4"/>
      <c r="E25" s="1"/>
      <c r="F25" s="4"/>
      <c r="G25" s="1"/>
      <c r="H25" s="116" t="s">
        <v>53</v>
      </c>
      <c r="I25" s="107"/>
    </row>
    <row r="26" spans="1:9" x14ac:dyDescent="0.25">
      <c r="A26" s="134"/>
      <c r="B26" s="4" t="s">
        <v>69</v>
      </c>
      <c r="C26" s="4"/>
      <c r="D26" s="4"/>
      <c r="E26" s="1"/>
      <c r="F26" s="4"/>
      <c r="G26" s="1"/>
      <c r="H26" s="116" t="s">
        <v>53</v>
      </c>
      <c r="I26" s="107"/>
    </row>
    <row r="27" spans="1:9" x14ac:dyDescent="0.25">
      <c r="A27" s="134"/>
      <c r="B27" s="4" t="s">
        <v>70</v>
      </c>
      <c r="C27" s="4"/>
      <c r="D27" s="4"/>
      <c r="E27" s="1"/>
      <c r="F27" s="4"/>
      <c r="G27" s="1"/>
      <c r="H27" s="116" t="s">
        <v>53</v>
      </c>
      <c r="I27" s="107"/>
    </row>
    <row r="28" spans="1:9" x14ac:dyDescent="0.25">
      <c r="A28" s="134"/>
      <c r="B28" s="4" t="s">
        <v>71</v>
      </c>
      <c r="C28" s="4"/>
      <c r="D28" s="4"/>
      <c r="E28" s="1"/>
      <c r="F28" s="4"/>
      <c r="G28" s="1"/>
      <c r="H28" s="116" t="s">
        <v>53</v>
      </c>
      <c r="I28" s="107"/>
    </row>
    <row r="29" spans="1:9" ht="26.4" x14ac:dyDescent="0.25">
      <c r="A29" s="134"/>
      <c r="B29" s="4" t="s">
        <v>72</v>
      </c>
      <c r="C29" s="4"/>
      <c r="D29" s="4"/>
      <c r="E29" s="1"/>
      <c r="F29" s="4"/>
      <c r="G29" s="1"/>
      <c r="H29" s="116" t="s">
        <v>53</v>
      </c>
      <c r="I29" s="107"/>
    </row>
    <row r="30" spans="1:9" ht="39.6" x14ac:dyDescent="0.25">
      <c r="A30" s="134" t="s">
        <v>87</v>
      </c>
      <c r="B30" s="4" t="s">
        <v>68</v>
      </c>
      <c r="C30" s="4"/>
      <c r="D30" s="4"/>
      <c r="E30" s="1"/>
      <c r="F30" s="4"/>
      <c r="G30" s="1"/>
      <c r="H30" s="116" t="s">
        <v>53</v>
      </c>
      <c r="I30" s="107"/>
    </row>
    <row r="31" spans="1:9" x14ac:dyDescent="0.25">
      <c r="A31" s="134"/>
      <c r="B31" s="4" t="s">
        <v>69</v>
      </c>
      <c r="C31" s="4"/>
      <c r="D31" s="4"/>
      <c r="E31" s="1"/>
      <c r="F31" s="4"/>
      <c r="G31" s="1"/>
      <c r="H31" s="116" t="s">
        <v>53</v>
      </c>
      <c r="I31" s="107"/>
    </row>
    <row r="32" spans="1:9" x14ac:dyDescent="0.25">
      <c r="A32" s="134"/>
      <c r="B32" s="4" t="s">
        <v>70</v>
      </c>
      <c r="C32" s="4"/>
      <c r="D32" s="4"/>
      <c r="E32" s="1"/>
      <c r="F32" s="4"/>
      <c r="G32" s="1"/>
      <c r="H32" s="116" t="s">
        <v>53</v>
      </c>
      <c r="I32" s="107"/>
    </row>
    <row r="33" spans="1:9" x14ac:dyDescent="0.25">
      <c r="A33" s="134"/>
      <c r="B33" s="4" t="s">
        <v>71</v>
      </c>
      <c r="C33" s="4"/>
      <c r="D33" s="4"/>
      <c r="E33" s="1"/>
      <c r="F33" s="4"/>
      <c r="G33" s="1"/>
      <c r="H33" s="116" t="s">
        <v>53</v>
      </c>
      <c r="I33" s="107"/>
    </row>
    <row r="34" spans="1:9" ht="26.4" x14ac:dyDescent="0.25">
      <c r="A34" s="134"/>
      <c r="B34" s="4" t="s">
        <v>72</v>
      </c>
      <c r="C34" s="4"/>
      <c r="D34" s="4"/>
      <c r="E34" s="1"/>
      <c r="F34" s="4"/>
      <c r="G34" s="1"/>
      <c r="H34" s="116" t="s">
        <v>53</v>
      </c>
      <c r="I34" s="107"/>
    </row>
    <row r="35" spans="1:9" ht="92.4" x14ac:dyDescent="0.25">
      <c r="A35" s="18" t="s">
        <v>55</v>
      </c>
      <c r="B35" s="118" t="s">
        <v>51</v>
      </c>
      <c r="C35" s="119" t="s">
        <v>56</v>
      </c>
      <c r="D35" s="120" t="s">
        <v>57</v>
      </c>
      <c r="E35" s="120" t="s">
        <v>58</v>
      </c>
      <c r="F35" s="120" t="s">
        <v>59</v>
      </c>
      <c r="G35" s="120" t="s">
        <v>60</v>
      </c>
      <c r="H35" s="121" t="s">
        <v>52</v>
      </c>
      <c r="I35" s="124" t="s">
        <v>96</v>
      </c>
    </row>
    <row r="36" spans="1:9" ht="66" x14ac:dyDescent="0.25">
      <c r="A36" s="135" t="s">
        <v>12</v>
      </c>
      <c r="B36" s="6" t="s">
        <v>94</v>
      </c>
      <c r="C36" s="7" t="s">
        <v>90</v>
      </c>
      <c r="D36" s="112">
        <f>F36-E36</f>
        <v>654.37</v>
      </c>
      <c r="E36" s="9">
        <v>0</v>
      </c>
      <c r="F36" s="8">
        <v>654.37</v>
      </c>
      <c r="G36" s="114" t="s">
        <v>93</v>
      </c>
      <c r="H36" s="117" t="s">
        <v>53</v>
      </c>
      <c r="I36" s="107"/>
    </row>
    <row r="37" spans="1:9" ht="27" customHeight="1" x14ac:dyDescent="0.25">
      <c r="A37" s="136"/>
      <c r="B37" s="6" t="s">
        <v>73</v>
      </c>
      <c r="C37" s="6"/>
      <c r="D37" s="122"/>
      <c r="E37" s="123"/>
      <c r="F37" s="6"/>
      <c r="G37" s="115"/>
      <c r="H37" s="116" t="s">
        <v>53</v>
      </c>
      <c r="I37" s="107"/>
    </row>
    <row r="38" spans="1:9" ht="27" customHeight="1" x14ac:dyDescent="0.25">
      <c r="A38" s="136"/>
      <c r="B38" s="6" t="s">
        <v>74</v>
      </c>
      <c r="C38" s="6"/>
      <c r="D38" s="122"/>
      <c r="E38" s="123"/>
      <c r="F38" s="6"/>
      <c r="G38" s="115"/>
      <c r="H38" s="116" t="s">
        <v>53</v>
      </c>
      <c r="I38" s="107"/>
    </row>
    <row r="39" spans="1:9" ht="28.2" customHeight="1" x14ac:dyDescent="0.25">
      <c r="A39" s="136"/>
      <c r="B39" s="6" t="s">
        <v>75</v>
      </c>
      <c r="C39" s="6"/>
      <c r="D39" s="122"/>
      <c r="E39" s="123"/>
      <c r="F39" s="6"/>
      <c r="G39" s="115"/>
      <c r="H39" s="116" t="s">
        <v>53</v>
      </c>
      <c r="I39" s="107"/>
    </row>
    <row r="40" spans="1:9" ht="25.5" customHeight="1" x14ac:dyDescent="0.25">
      <c r="A40" s="137"/>
      <c r="B40" s="10" t="s">
        <v>8</v>
      </c>
      <c r="C40" s="11"/>
      <c r="D40" s="11"/>
      <c r="E40" s="11"/>
      <c r="F40" s="11"/>
      <c r="G40" s="11"/>
      <c r="H40" s="22"/>
      <c r="I40" s="22"/>
    </row>
    <row r="41" spans="1:9" ht="25.5" customHeight="1" x14ac:dyDescent="0.25">
      <c r="A41" s="138" t="s">
        <v>61</v>
      </c>
      <c r="B41" s="122"/>
      <c r="C41" s="122"/>
      <c r="D41" s="122"/>
      <c r="E41" s="123"/>
      <c r="F41" s="122"/>
      <c r="G41" s="123"/>
      <c r="H41" s="116" t="s">
        <v>53</v>
      </c>
      <c r="I41" s="127" t="s">
        <v>92</v>
      </c>
    </row>
    <row r="42" spans="1:9" ht="25.5" customHeight="1" x14ac:dyDescent="0.25">
      <c r="A42" s="139"/>
      <c r="B42" s="122"/>
      <c r="C42" s="122"/>
      <c r="D42" s="122"/>
      <c r="E42" s="123"/>
      <c r="F42" s="122"/>
      <c r="G42" s="123"/>
      <c r="H42" s="116" t="s">
        <v>53</v>
      </c>
      <c r="I42" s="128"/>
    </row>
    <row r="43" spans="1:9" ht="25.5" customHeight="1" x14ac:dyDescent="0.25">
      <c r="A43" s="139"/>
      <c r="B43" s="122"/>
      <c r="C43" s="122"/>
      <c r="D43" s="122"/>
      <c r="E43" s="123"/>
      <c r="F43" s="122"/>
      <c r="G43" s="123"/>
      <c r="H43" s="116" t="s">
        <v>62</v>
      </c>
      <c r="I43" s="129"/>
    </row>
    <row r="44" spans="1:9" ht="25.5" customHeight="1" x14ac:dyDescent="0.25">
      <c r="A44" s="140"/>
      <c r="B44" s="2" t="s">
        <v>9</v>
      </c>
      <c r="C44" s="3"/>
      <c r="D44" s="3"/>
      <c r="E44" s="3"/>
      <c r="F44" s="3"/>
      <c r="G44" s="3"/>
      <c r="H44" s="20"/>
      <c r="I44" s="3"/>
    </row>
    <row r="45" spans="1:9" x14ac:dyDescent="0.25">
      <c r="A45" s="109" t="s">
        <v>76</v>
      </c>
      <c r="C45" s="108"/>
      <c r="D45" s="108"/>
      <c r="E45" s="108"/>
      <c r="F45" s="108"/>
      <c r="G45" s="108"/>
      <c r="H45" s="108"/>
    </row>
    <row r="46" spans="1:9" x14ac:dyDescent="0.25">
      <c r="A46" s="108" t="s">
        <v>77</v>
      </c>
      <c r="C46" s="108"/>
      <c r="D46" s="108"/>
      <c r="E46" s="108"/>
      <c r="F46" s="108"/>
      <c r="G46" s="108"/>
      <c r="H46" s="108"/>
    </row>
    <row r="47" spans="1:9" x14ac:dyDescent="0.25">
      <c r="A47" s="108" t="s">
        <v>78</v>
      </c>
      <c r="C47" s="108"/>
      <c r="D47" s="108"/>
      <c r="E47" s="108"/>
      <c r="F47" s="108"/>
      <c r="G47" s="108"/>
      <c r="H47" s="108"/>
    </row>
    <row r="48" spans="1:9" x14ac:dyDescent="0.25">
      <c r="A48" s="108" t="s">
        <v>79</v>
      </c>
      <c r="C48" s="108"/>
      <c r="D48" s="108"/>
      <c r="E48" s="108"/>
      <c r="F48" s="108"/>
      <c r="G48" s="108"/>
      <c r="H48" s="108"/>
    </row>
    <row r="49" spans="1:8" x14ac:dyDescent="0.25">
      <c r="A49" s="108" t="s">
        <v>80</v>
      </c>
      <c r="C49" s="108"/>
      <c r="D49" s="108"/>
      <c r="E49" s="108"/>
      <c r="F49" s="108"/>
      <c r="G49" s="108"/>
      <c r="H49" s="108"/>
    </row>
    <row r="50" spans="1:8" x14ac:dyDescent="0.25">
      <c r="A50" s="108" t="s">
        <v>81</v>
      </c>
      <c r="C50" s="108"/>
      <c r="D50" s="108"/>
      <c r="E50" s="108"/>
      <c r="F50" s="108"/>
      <c r="G50" s="108"/>
      <c r="H50" s="108"/>
    </row>
    <row r="51" spans="1:8" x14ac:dyDescent="0.25">
      <c r="A51" s="110"/>
      <c r="C51" s="108"/>
      <c r="D51" s="108"/>
      <c r="E51" s="108"/>
      <c r="F51" s="108"/>
      <c r="G51" s="108"/>
      <c r="H51" s="108"/>
    </row>
    <row r="52" spans="1:8" x14ac:dyDescent="0.25">
      <c r="A52" s="111" t="s">
        <v>82</v>
      </c>
      <c r="C52" s="108"/>
      <c r="D52" s="108"/>
      <c r="E52" s="108"/>
      <c r="F52" s="108"/>
      <c r="G52" s="108"/>
      <c r="H52" s="108"/>
    </row>
    <row r="53" spans="1:8" x14ac:dyDescent="0.25">
      <c r="A53" s="108" t="s">
        <v>78</v>
      </c>
      <c r="C53" s="108"/>
      <c r="D53" s="108"/>
      <c r="E53" s="108"/>
      <c r="F53" s="108"/>
      <c r="G53" s="108"/>
      <c r="H53" s="108"/>
    </row>
    <row r="54" spans="1:8" x14ac:dyDescent="0.25">
      <c r="A54" s="108" t="s">
        <v>80</v>
      </c>
      <c r="C54" s="108"/>
      <c r="D54" s="108"/>
      <c r="E54" s="108"/>
      <c r="F54" s="108"/>
      <c r="G54" s="108"/>
      <c r="H54" s="108"/>
    </row>
    <row r="55" spans="1:8" x14ac:dyDescent="0.25">
      <c r="A55" s="108" t="s">
        <v>83</v>
      </c>
      <c r="C55" s="108"/>
      <c r="D55" s="108"/>
      <c r="E55" s="108"/>
      <c r="F55" s="108"/>
      <c r="G55" s="108"/>
      <c r="H55" s="108"/>
    </row>
    <row r="56" spans="1:8" x14ac:dyDescent="0.25">
      <c r="A56" s="108"/>
      <c r="C56" s="108"/>
      <c r="D56" s="108"/>
      <c r="E56" s="108"/>
      <c r="F56" s="108"/>
      <c r="G56" s="108"/>
      <c r="H56" s="108"/>
    </row>
    <row r="57" spans="1:8" x14ac:dyDescent="0.25">
      <c r="A57" s="109" t="s">
        <v>95</v>
      </c>
      <c r="C57" s="108"/>
      <c r="D57" s="108"/>
      <c r="E57" s="108"/>
      <c r="F57" s="108"/>
      <c r="G57" s="108"/>
      <c r="H57" s="108"/>
    </row>
    <row r="58" spans="1:8" x14ac:dyDescent="0.25">
      <c r="A58" s="108" t="s">
        <v>78</v>
      </c>
      <c r="C58" s="108"/>
      <c r="D58" s="108"/>
      <c r="E58" s="108"/>
      <c r="F58" s="108"/>
      <c r="G58" s="108"/>
      <c r="H58" s="108"/>
    </row>
    <row r="59" spans="1:8" x14ac:dyDescent="0.25">
      <c r="A59" s="108" t="s">
        <v>83</v>
      </c>
      <c r="C59" s="108"/>
      <c r="D59" s="108"/>
      <c r="E59" s="108"/>
      <c r="F59" s="108"/>
      <c r="G59" s="108"/>
      <c r="H59" s="108"/>
    </row>
    <row r="60" spans="1:8" x14ac:dyDescent="0.25">
      <c r="A60" s="108"/>
      <c r="B60" s="108"/>
      <c r="C60" s="108"/>
      <c r="D60" s="108"/>
      <c r="E60" s="108"/>
      <c r="F60" s="108"/>
      <c r="G60" s="108"/>
      <c r="H60" s="108"/>
    </row>
    <row r="61" spans="1:8" ht="66.599999999999994" customHeight="1" x14ac:dyDescent="0.25">
      <c r="A61" s="130" t="s">
        <v>89</v>
      </c>
      <c r="B61" s="131"/>
      <c r="C61" s="131"/>
      <c r="D61" s="131"/>
      <c r="E61" s="131"/>
      <c r="F61" s="131"/>
      <c r="G61" s="131"/>
      <c r="H61" s="132"/>
    </row>
  </sheetData>
  <mergeCells count="10">
    <mergeCell ref="I41:I43"/>
    <mergeCell ref="A61:H61"/>
    <mergeCell ref="A2:H2"/>
    <mergeCell ref="A3:H3"/>
    <mergeCell ref="A25:A29"/>
    <mergeCell ref="A30:A34"/>
    <mergeCell ref="A7:A15"/>
    <mergeCell ref="A16:A24"/>
    <mergeCell ref="A36:A40"/>
    <mergeCell ref="A41:A44"/>
  </mergeCells>
  <pageMargins left="0.18" right="0.17" top="0.17" bottom="0.75" header="0.18" footer="0.17"/>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Anexo I Memoria Económica</vt:lpstr>
      <vt:lpstr>Anexo II Visitas</vt:lpstr>
      <vt:lpstr>'Anexo I Memoria Económica'!Área_de_impresión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Bolado Díaz</dc:creator>
  <cp:lastModifiedBy>FIMABIS</cp:lastModifiedBy>
  <cp:lastPrinted>2019-02-01T13:53:39Z</cp:lastPrinted>
  <dcterms:created xsi:type="dcterms:W3CDTF">2018-09-18T11:02:44Z</dcterms:created>
  <dcterms:modified xsi:type="dcterms:W3CDTF">2026-02-16T08:34:05Z</dcterms:modified>
</cp:coreProperties>
</file>